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Z:\2021\FORMATOS\ciesp sisdel 2021\"/>
    </mc:Choice>
  </mc:AlternateContent>
  <xr:revisionPtr revIDLastSave="0" documentId="13_ncr:1_{30DD7AED-E2BA-404D-8501-4A4431F71BC3}" xr6:coauthVersionLast="47" xr6:coauthVersionMax="47" xr10:uidLastSave="{00000000-0000-0000-0000-000000000000}"/>
  <bookViews>
    <workbookView xWindow="23880" yWindow="-120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D151" i="3"/>
  <c r="H151" i="3" s="1"/>
  <c r="H150" i="3"/>
  <c r="H149" i="3"/>
  <c r="H148" i="3"/>
  <c r="H147" i="3"/>
  <c r="F146" i="3"/>
  <c r="H146" i="3" s="1"/>
  <c r="D146" i="3"/>
  <c r="H145" i="3"/>
  <c r="H144" i="3"/>
  <c r="H143" i="3"/>
  <c r="H142" i="3"/>
  <c r="H141" i="3"/>
  <c r="H140" i="3"/>
  <c r="H139" i="3"/>
  <c r="H138" i="3"/>
  <c r="F137" i="3"/>
  <c r="D137" i="3"/>
  <c r="H136" i="3"/>
  <c r="H135" i="3"/>
  <c r="F134" i="3"/>
  <c r="D134" i="3"/>
  <c r="H134" i="3" s="1"/>
  <c r="I133" i="3"/>
  <c r="H133" i="3"/>
  <c r="I132" i="3"/>
  <c r="H132" i="3"/>
  <c r="G131" i="3"/>
  <c r="F131" i="3"/>
  <c r="E131" i="3"/>
  <c r="I131" i="3" s="1"/>
  <c r="D131" i="3"/>
  <c r="H130" i="3"/>
  <c r="H129" i="3"/>
  <c r="F128" i="3"/>
  <c r="D128" i="3"/>
  <c r="H128" i="3" s="1"/>
  <c r="I127" i="3"/>
  <c r="H126" i="3"/>
  <c r="H125" i="3"/>
  <c r="F124" i="3"/>
  <c r="H124" i="3" s="1"/>
  <c r="D124" i="3"/>
  <c r="H123" i="3"/>
  <c r="H122" i="3"/>
  <c r="F121" i="3"/>
  <c r="D121" i="3"/>
  <c r="H120" i="3"/>
  <c r="H119" i="3"/>
  <c r="F118" i="3"/>
  <c r="D118" i="3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F109" i="3"/>
  <c r="D109" i="3"/>
  <c r="H109" i="3" s="1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E91" i="3"/>
  <c r="I91" i="3" s="1"/>
  <c r="D91" i="3"/>
  <c r="I90" i="3"/>
  <c r="H90" i="3"/>
  <c r="I89" i="3"/>
  <c r="H89" i="3"/>
  <c r="G88" i="3"/>
  <c r="G87" i="3" s="1"/>
  <c r="F88" i="3"/>
  <c r="E88" i="3"/>
  <c r="E87" i="3" s="1"/>
  <c r="E82" i="3" s="1"/>
  <c r="D88" i="3"/>
  <c r="H86" i="3"/>
  <c r="H85" i="3"/>
  <c r="F84" i="3"/>
  <c r="D84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F65" i="3"/>
  <c r="F64" i="3" s="1"/>
  <c r="D65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F51" i="3"/>
  <c r="H51" i="3" s="1"/>
  <c r="D51" i="3"/>
  <c r="H50" i="3"/>
  <c r="H49" i="3"/>
  <c r="H48" i="3"/>
  <c r="H47" i="3"/>
  <c r="F46" i="3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D34" i="3"/>
  <c r="H34" i="3" s="1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F151" i="4"/>
  <c r="D151" i="4"/>
  <c r="H151" i="4" s="1"/>
  <c r="H150" i="4"/>
  <c r="H149" i="4"/>
  <c r="H148" i="4"/>
  <c r="H147" i="4"/>
  <c r="H146" i="4"/>
  <c r="F146" i="4"/>
  <c r="D146" i="4"/>
  <c r="H145" i="4"/>
  <c r="H144" i="4"/>
  <c r="H143" i="4"/>
  <c r="H142" i="4"/>
  <c r="H141" i="4"/>
  <c r="H140" i="4"/>
  <c r="H139" i="4"/>
  <c r="H138" i="4"/>
  <c r="F137" i="4"/>
  <c r="D137" i="4"/>
  <c r="H136" i="4"/>
  <c r="H135" i="4"/>
  <c r="F134" i="4"/>
  <c r="D134" i="4"/>
  <c r="H134" i="4" s="1"/>
  <c r="I133" i="4"/>
  <c r="H133" i="4"/>
  <c r="I132" i="4"/>
  <c r="H132" i="4"/>
  <c r="G131" i="4"/>
  <c r="F131" i="4"/>
  <c r="E131" i="4"/>
  <c r="D131" i="4"/>
  <c r="H131" i="4" s="1"/>
  <c r="H130" i="4"/>
  <c r="H129" i="4"/>
  <c r="F128" i="4"/>
  <c r="D128" i="4"/>
  <c r="H128" i="4" s="1"/>
  <c r="I127" i="4"/>
  <c r="H126" i="4"/>
  <c r="H125" i="4"/>
  <c r="F124" i="4"/>
  <c r="D124" i="4"/>
  <c r="H124" i="4" s="1"/>
  <c r="H123" i="4"/>
  <c r="H122" i="4"/>
  <c r="F121" i="4"/>
  <c r="D121" i="4"/>
  <c r="H121" i="4" s="1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D112" i="4"/>
  <c r="H111" i="4"/>
  <c r="H110" i="4"/>
  <c r="F109" i="4"/>
  <c r="D109" i="4"/>
  <c r="H109" i="4" s="1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F97" i="4"/>
  <c r="H97" i="4" s="1"/>
  <c r="D97" i="4"/>
  <c r="I96" i="4"/>
  <c r="H96" i="4"/>
  <c r="I95" i="4"/>
  <c r="H95" i="4"/>
  <c r="G94" i="4"/>
  <c r="F94" i="4"/>
  <c r="E94" i="4"/>
  <c r="D94" i="4"/>
  <c r="I93" i="4"/>
  <c r="H93" i="4"/>
  <c r="I92" i="4"/>
  <c r="H92" i="4"/>
  <c r="G91" i="4"/>
  <c r="F91" i="4"/>
  <c r="E91" i="4"/>
  <c r="D91" i="4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 s="1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F34" i="4"/>
  <c r="F33" i="4" s="1"/>
  <c r="D34" i="4"/>
  <c r="D33" i="4" s="1"/>
  <c r="H165" i="5"/>
  <c r="H164" i="5"/>
  <c r="H163" i="5"/>
  <c r="H162" i="5"/>
  <c r="H161" i="5"/>
  <c r="H160" i="5"/>
  <c r="H159" i="5"/>
  <c r="H158" i="5"/>
  <c r="H157" i="5"/>
  <c r="H156" i="5"/>
  <c r="F155" i="5"/>
  <c r="H155" i="5" s="1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H137" i="5" s="1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D128" i="5"/>
  <c r="I127" i="5"/>
  <c r="H126" i="5"/>
  <c r="H125" i="5"/>
  <c r="F124" i="5"/>
  <c r="D124" i="5"/>
  <c r="H123" i="5"/>
  <c r="H122" i="5"/>
  <c r="F121" i="5"/>
  <c r="D121" i="5"/>
  <c r="H120" i="5"/>
  <c r="H119" i="5"/>
  <c r="F118" i="5"/>
  <c r="D118" i="5"/>
  <c r="H118" i="5" s="1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F106" i="5"/>
  <c r="D106" i="5"/>
  <c r="H105" i="5"/>
  <c r="H104" i="5"/>
  <c r="H103" i="5"/>
  <c r="F103" i="5"/>
  <c r="D103" i="5"/>
  <c r="I102" i="5"/>
  <c r="H102" i="5"/>
  <c r="I101" i="5"/>
  <c r="H101" i="5"/>
  <c r="G100" i="5"/>
  <c r="F100" i="5"/>
  <c r="E100" i="5"/>
  <c r="I100" i="5" s="1"/>
  <c r="D100" i="5"/>
  <c r="H100" i="5" s="1"/>
  <c r="H99" i="5"/>
  <c r="H98" i="5"/>
  <c r="F97" i="5"/>
  <c r="D97" i="5"/>
  <c r="I96" i="5"/>
  <c r="H96" i="5"/>
  <c r="I95" i="5"/>
  <c r="H95" i="5"/>
  <c r="G94" i="5"/>
  <c r="G87" i="5" s="1"/>
  <c r="G82" i="5" s="1"/>
  <c r="F94" i="5"/>
  <c r="E94" i="5"/>
  <c r="I94" i="5" s="1"/>
  <c r="D94" i="5"/>
  <c r="H94" i="5" s="1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G88" i="5"/>
  <c r="F88" i="5"/>
  <c r="E88" i="5"/>
  <c r="D88" i="5"/>
  <c r="H88" i="5" s="1"/>
  <c r="F87" i="5"/>
  <c r="H86" i="5"/>
  <c r="H85" i="5"/>
  <c r="F84" i="5"/>
  <c r="D84" i="5"/>
  <c r="H81" i="5"/>
  <c r="H80" i="5"/>
  <c r="H79" i="5"/>
  <c r="H78" i="5"/>
  <c r="H77" i="5"/>
  <c r="H76" i="5"/>
  <c r="H75" i="5"/>
  <c r="F74" i="5"/>
  <c r="H74" i="5" s="1"/>
  <c r="D74" i="5"/>
  <c r="H73" i="5"/>
  <c r="H72" i="5"/>
  <c r="H71" i="5"/>
  <c r="H70" i="5"/>
  <c r="H69" i="5"/>
  <c r="H68" i="5"/>
  <c r="H67" i="5"/>
  <c r="H66" i="5"/>
  <c r="F65" i="5"/>
  <c r="F64" i="5" s="1"/>
  <c r="D65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F39" i="5"/>
  <c r="D39" i="5"/>
  <c r="H39" i="5" s="1"/>
  <c r="H38" i="5"/>
  <c r="H37" i="5"/>
  <c r="H36" i="5"/>
  <c r="H35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E131" i="6"/>
  <c r="D131" i="6"/>
  <c r="H131" i="6" s="1"/>
  <c r="H130" i="6"/>
  <c r="H129" i="6"/>
  <c r="F128" i="6"/>
  <c r="H128" i="6" s="1"/>
  <c r="D128" i="6"/>
  <c r="I127" i="6"/>
  <c r="H126" i="6"/>
  <c r="H125" i="6"/>
  <c r="F124" i="6"/>
  <c r="D124" i="6"/>
  <c r="H123" i="6"/>
  <c r="H122" i="6"/>
  <c r="F121" i="6"/>
  <c r="D121" i="6"/>
  <c r="H121" i="6" s="1"/>
  <c r="H120" i="6"/>
  <c r="H119" i="6"/>
  <c r="F118" i="6"/>
  <c r="D118" i="6"/>
  <c r="H118" i="6" s="1"/>
  <c r="H117" i="6"/>
  <c r="H116" i="6"/>
  <c r="F115" i="6"/>
  <c r="D115" i="6"/>
  <c r="H115" i="6" s="1"/>
  <c r="H114" i="6"/>
  <c r="H113" i="6"/>
  <c r="F112" i="6"/>
  <c r="D112" i="6"/>
  <c r="H112" i="6" s="1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G100" i="6"/>
  <c r="F100" i="6"/>
  <c r="E100" i="6"/>
  <c r="I100" i="6" s="1"/>
  <c r="D100" i="6"/>
  <c r="H100" i="6" s="1"/>
  <c r="H99" i="6"/>
  <c r="H98" i="6"/>
  <c r="F97" i="6"/>
  <c r="D97" i="6"/>
  <c r="I96" i="6"/>
  <c r="H96" i="6"/>
  <c r="I95" i="6"/>
  <c r="H95" i="6"/>
  <c r="G94" i="6"/>
  <c r="F94" i="6"/>
  <c r="E94" i="6"/>
  <c r="D94" i="6"/>
  <c r="H94" i="6" s="1"/>
  <c r="I93" i="6"/>
  <c r="H93" i="6"/>
  <c r="I92" i="6"/>
  <c r="H92" i="6"/>
  <c r="G91" i="6"/>
  <c r="F91" i="6"/>
  <c r="E91" i="6"/>
  <c r="D91" i="6"/>
  <c r="H91" i="6" s="1"/>
  <c r="I90" i="6"/>
  <c r="H90" i="6"/>
  <c r="I89" i="6"/>
  <c r="H89" i="6"/>
  <c r="G88" i="6"/>
  <c r="F88" i="6"/>
  <c r="E88" i="6"/>
  <c r="D88" i="6"/>
  <c r="H86" i="6"/>
  <c r="H85" i="6"/>
  <c r="F84" i="6"/>
  <c r="D84" i="6"/>
  <c r="H84" i="6" s="1"/>
  <c r="H81" i="6"/>
  <c r="H80" i="6"/>
  <c r="H79" i="6"/>
  <c r="H78" i="6"/>
  <c r="H77" i="6"/>
  <c r="H76" i="6"/>
  <c r="H75" i="6"/>
  <c r="F74" i="6"/>
  <c r="D74" i="6"/>
  <c r="H73" i="6"/>
  <c r="H72" i="6"/>
  <c r="H71" i="6"/>
  <c r="H70" i="6"/>
  <c r="H69" i="6"/>
  <c r="H68" i="6"/>
  <c r="H67" i="6"/>
  <c r="H66" i="6"/>
  <c r="F65" i="6"/>
  <c r="D65" i="6"/>
  <c r="F64" i="6"/>
  <c r="H63" i="6"/>
  <c r="H62" i="6"/>
  <c r="H61" i="6"/>
  <c r="H60" i="6"/>
  <c r="H59" i="6"/>
  <c r="H58" i="6"/>
  <c r="F57" i="6"/>
  <c r="D57" i="6"/>
  <c r="H56" i="6"/>
  <c r="H55" i="6"/>
  <c r="H54" i="6"/>
  <c r="H53" i="6"/>
  <c r="H52" i="6"/>
  <c r="F51" i="6"/>
  <c r="D51" i="6"/>
  <c r="H51" i="6" s="1"/>
  <c r="H50" i="6"/>
  <c r="H49" i="6"/>
  <c r="H48" i="6"/>
  <c r="H47" i="6"/>
  <c r="F46" i="6"/>
  <c r="D46" i="6"/>
  <c r="D45" i="6" s="1"/>
  <c r="H44" i="6"/>
  <c r="H43" i="6"/>
  <c r="H42" i="6"/>
  <c r="H41" i="6"/>
  <c r="H40" i="6"/>
  <c r="F39" i="6"/>
  <c r="H39" i="6" s="1"/>
  <c r="D39" i="6"/>
  <c r="H38" i="6"/>
  <c r="H37" i="6"/>
  <c r="H36" i="6"/>
  <c r="H35" i="6"/>
  <c r="F34" i="6"/>
  <c r="D34" i="6"/>
  <c r="H165" i="7"/>
  <c r="H164" i="7"/>
  <c r="H163" i="7"/>
  <c r="H162" i="7"/>
  <c r="H161" i="7"/>
  <c r="H160" i="7"/>
  <c r="H159" i="7"/>
  <c r="H158" i="7"/>
  <c r="H157" i="7"/>
  <c r="H156" i="7"/>
  <c r="F155" i="7"/>
  <c r="D155" i="7"/>
  <c r="H154" i="7"/>
  <c r="H153" i="7"/>
  <c r="H152" i="7"/>
  <c r="F151" i="7"/>
  <c r="D151" i="7"/>
  <c r="H150" i="7"/>
  <c r="H149" i="7"/>
  <c r="H148" i="7"/>
  <c r="H147" i="7"/>
  <c r="F146" i="7"/>
  <c r="D146" i="7"/>
  <c r="H146" i="7" s="1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F134" i="7"/>
  <c r="D134" i="7"/>
  <c r="H134" i="7" s="1"/>
  <c r="I133" i="7"/>
  <c r="H133" i="7"/>
  <c r="I132" i="7"/>
  <c r="H132" i="7"/>
  <c r="G131" i="7"/>
  <c r="F131" i="7"/>
  <c r="E131" i="7"/>
  <c r="I131" i="7" s="1"/>
  <c r="D131" i="7"/>
  <c r="H130" i="7"/>
  <c r="H129" i="7"/>
  <c r="F128" i="7"/>
  <c r="D128" i="7"/>
  <c r="I127" i="7"/>
  <c r="F127" i="7"/>
  <c r="H126" i="7"/>
  <c r="H125" i="7"/>
  <c r="F124" i="7"/>
  <c r="D124" i="7"/>
  <c r="H124" i="7" s="1"/>
  <c r="H123" i="7"/>
  <c r="H122" i="7"/>
  <c r="F121" i="7"/>
  <c r="H121" i="7" s="1"/>
  <c r="D121" i="7"/>
  <c r="H120" i="7"/>
  <c r="H119" i="7"/>
  <c r="F118" i="7"/>
  <c r="D118" i="7"/>
  <c r="H117" i="7"/>
  <c r="H116" i="7"/>
  <c r="F115" i="7"/>
  <c r="D115" i="7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D103" i="7"/>
  <c r="I102" i="7"/>
  <c r="H102" i="7"/>
  <c r="I101" i="7"/>
  <c r="H101" i="7"/>
  <c r="G100" i="7"/>
  <c r="I100" i="7" s="1"/>
  <c r="F100" i="7"/>
  <c r="E100" i="7"/>
  <c r="D100" i="7"/>
  <c r="H100" i="7" s="1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G88" i="7"/>
  <c r="F88" i="7"/>
  <c r="E88" i="7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F65" i="7"/>
  <c r="F64" i="7" s="1"/>
  <c r="D65" i="7"/>
  <c r="H65" i="7" s="1"/>
  <c r="H63" i="7"/>
  <c r="H62" i="7"/>
  <c r="H61" i="7"/>
  <c r="H60" i="7"/>
  <c r="H59" i="7"/>
  <c r="H58" i="7"/>
  <c r="F57" i="7"/>
  <c r="D57" i="7"/>
  <c r="H57" i="7" s="1"/>
  <c r="H56" i="7"/>
  <c r="H55" i="7"/>
  <c r="H54" i="7"/>
  <c r="H53" i="7"/>
  <c r="H52" i="7"/>
  <c r="F51" i="7"/>
  <c r="D51" i="7"/>
  <c r="H51" i="7" s="1"/>
  <c r="H50" i="7"/>
  <c r="H49" i="7"/>
  <c r="H48" i="7"/>
  <c r="H47" i="7"/>
  <c r="F46" i="7"/>
  <c r="F45" i="7" s="1"/>
  <c r="D46" i="7"/>
  <c r="H44" i="7"/>
  <c r="H43" i="7"/>
  <c r="H42" i="7"/>
  <c r="H41" i="7"/>
  <c r="H40" i="7"/>
  <c r="F39" i="7"/>
  <c r="D39" i="7"/>
  <c r="H38" i="7"/>
  <c r="H37" i="7"/>
  <c r="H36" i="7"/>
  <c r="H35" i="7"/>
  <c r="F34" i="7"/>
  <c r="F33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6" i="8"/>
  <c r="H135" i="8"/>
  <c r="F134" i="8"/>
  <c r="D134" i="8"/>
  <c r="I133" i="8"/>
  <c r="H133" i="8"/>
  <c r="I132" i="8"/>
  <c r="H132" i="8"/>
  <c r="G131" i="8"/>
  <c r="F131" i="8"/>
  <c r="E131" i="8"/>
  <c r="I131" i="8" s="1"/>
  <c r="D131" i="8"/>
  <c r="H130" i="8"/>
  <c r="H129" i="8"/>
  <c r="F128" i="8"/>
  <c r="D128" i="8"/>
  <c r="I127" i="8"/>
  <c r="F127" i="8"/>
  <c r="D127" i="8"/>
  <c r="H126" i="8"/>
  <c r="H125" i="8"/>
  <c r="F124" i="8"/>
  <c r="D124" i="8"/>
  <c r="H123" i="8"/>
  <c r="H122" i="8"/>
  <c r="F121" i="8"/>
  <c r="H121" i="8" s="1"/>
  <c r="D121" i="8"/>
  <c r="H120" i="8"/>
  <c r="H119" i="8"/>
  <c r="F118" i="8"/>
  <c r="D118" i="8"/>
  <c r="H117" i="8"/>
  <c r="H116" i="8"/>
  <c r="F115" i="8"/>
  <c r="D115" i="8"/>
  <c r="H114" i="8"/>
  <c r="H113" i="8"/>
  <c r="H112" i="8"/>
  <c r="F112" i="8"/>
  <c r="D112" i="8"/>
  <c r="H111" i="8"/>
  <c r="H110" i="8"/>
  <c r="F109" i="8"/>
  <c r="D109" i="8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F87" i="8" s="1"/>
  <c r="E94" i="8"/>
  <c r="D94" i="8"/>
  <c r="I93" i="8"/>
  <c r="H93" i="8"/>
  <c r="I92" i="8"/>
  <c r="H92" i="8"/>
  <c r="G91" i="8"/>
  <c r="I91" i="8" s="1"/>
  <c r="F91" i="8"/>
  <c r="E91" i="8"/>
  <c r="D91" i="8"/>
  <c r="H91" i="8" s="1"/>
  <c r="I90" i="8"/>
  <c r="H90" i="8"/>
  <c r="I89" i="8"/>
  <c r="H89" i="8"/>
  <c r="G88" i="8"/>
  <c r="F88" i="8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F65" i="8"/>
  <c r="F64" i="8" s="1"/>
  <c r="D65" i="8"/>
  <c r="H63" i="8"/>
  <c r="H62" i="8"/>
  <c r="H61" i="8"/>
  <c r="H60" i="8"/>
  <c r="H59" i="8"/>
  <c r="H58" i="8"/>
  <c r="F57" i="8"/>
  <c r="D57" i="8"/>
  <c r="H56" i="8"/>
  <c r="H55" i="8"/>
  <c r="H54" i="8"/>
  <c r="H53" i="8"/>
  <c r="H52" i="8"/>
  <c r="F51" i="8"/>
  <c r="D51" i="8"/>
  <c r="H50" i="8"/>
  <c r="H49" i="8"/>
  <c r="H48" i="8"/>
  <c r="H47" i="8"/>
  <c r="F46" i="8"/>
  <c r="F45" i="8" s="1"/>
  <c r="D46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4" i="9"/>
  <c r="H153" i="9"/>
  <c r="H152" i="9"/>
  <c r="F151" i="9"/>
  <c r="D151" i="9"/>
  <c r="H150" i="9"/>
  <c r="H149" i="9"/>
  <c r="H148" i="9"/>
  <c r="H147" i="9"/>
  <c r="F146" i="9"/>
  <c r="D146" i="9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I133" i="9"/>
  <c r="H133" i="9"/>
  <c r="I132" i="9"/>
  <c r="H132" i="9"/>
  <c r="G131" i="9"/>
  <c r="F131" i="9"/>
  <c r="F127" i="9" s="1"/>
  <c r="E131" i="9"/>
  <c r="I131" i="9" s="1"/>
  <c r="D131" i="9"/>
  <c r="H130" i="9"/>
  <c r="H129" i="9"/>
  <c r="H128" i="9"/>
  <c r="F128" i="9"/>
  <c r="D128" i="9"/>
  <c r="I127" i="9"/>
  <c r="D127" i="9"/>
  <c r="H126" i="9"/>
  <c r="H125" i="9"/>
  <c r="F124" i="9"/>
  <c r="D124" i="9"/>
  <c r="H123" i="9"/>
  <c r="H122" i="9"/>
  <c r="F121" i="9"/>
  <c r="D121" i="9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1" i="9"/>
  <c r="H110" i="9"/>
  <c r="F109" i="9"/>
  <c r="D109" i="9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G91" i="9"/>
  <c r="G87" i="9" s="1"/>
  <c r="G82" i="9" s="1"/>
  <c r="F91" i="9"/>
  <c r="E91" i="9"/>
  <c r="D91" i="9"/>
  <c r="H91" i="9" s="1"/>
  <c r="I90" i="9"/>
  <c r="H90" i="9"/>
  <c r="I89" i="9"/>
  <c r="H89" i="9"/>
  <c r="I88" i="9"/>
  <c r="G88" i="9"/>
  <c r="F88" i="9"/>
  <c r="E88" i="9"/>
  <c r="D88" i="9"/>
  <c r="D87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 s="1"/>
  <c r="H63" i="9"/>
  <c r="H62" i="9"/>
  <c r="H61" i="9"/>
  <c r="H60" i="9"/>
  <c r="H59" i="9"/>
  <c r="H58" i="9"/>
  <c r="F57" i="9"/>
  <c r="D57" i="9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F45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0" i="10"/>
  <c r="H149" i="10"/>
  <c r="H148" i="10"/>
  <c r="H147" i="10"/>
  <c r="F146" i="10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G131" i="10"/>
  <c r="F131" i="10"/>
  <c r="E131" i="10"/>
  <c r="I131" i="10" s="1"/>
  <c r="D131" i="10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0" i="10"/>
  <c r="H119" i="10"/>
  <c r="F118" i="10"/>
  <c r="D118" i="10"/>
  <c r="H118" i="10" s="1"/>
  <c r="H117" i="10"/>
  <c r="H116" i="10"/>
  <c r="F115" i="10"/>
  <c r="D115" i="10"/>
  <c r="H114" i="10"/>
  <c r="H113" i="10"/>
  <c r="F112" i="10"/>
  <c r="H112" i="10" s="1"/>
  <c r="D112" i="10"/>
  <c r="H111" i="10"/>
  <c r="H110" i="10"/>
  <c r="F109" i="10"/>
  <c r="D109" i="10"/>
  <c r="H108" i="10"/>
  <c r="H107" i="10"/>
  <c r="F106" i="10"/>
  <c r="D106" i="10"/>
  <c r="H106" i="10" s="1"/>
  <c r="H105" i="10"/>
  <c r="H104" i="10"/>
  <c r="F103" i="10"/>
  <c r="D103" i="10"/>
  <c r="H103" i="10" s="1"/>
  <c r="I102" i="10"/>
  <c r="H102" i="10"/>
  <c r="I101" i="10"/>
  <c r="H101" i="10"/>
  <c r="G100" i="10"/>
  <c r="F100" i="10"/>
  <c r="E100" i="10"/>
  <c r="I100" i="10" s="1"/>
  <c r="D100" i="10"/>
  <c r="H100" i="10" s="1"/>
  <c r="H99" i="10"/>
  <c r="H98" i="10"/>
  <c r="F97" i="10"/>
  <c r="D97" i="10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E91" i="10"/>
  <c r="I91" i="10" s="1"/>
  <c r="D91" i="10"/>
  <c r="I90" i="10"/>
  <c r="H90" i="10"/>
  <c r="I89" i="10"/>
  <c r="H89" i="10"/>
  <c r="G88" i="10"/>
  <c r="F88" i="10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F33" i="10" s="1"/>
  <c r="D34" i="10"/>
  <c r="D33" i="10" s="1"/>
  <c r="G31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F151" i="1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F134" i="11"/>
  <c r="D134" i="11"/>
  <c r="I133" i="11"/>
  <c r="H133" i="11"/>
  <c r="I132" i="11"/>
  <c r="H132" i="11"/>
  <c r="G131" i="11"/>
  <c r="F131" i="11"/>
  <c r="E131" i="11"/>
  <c r="I131" i="11" s="1"/>
  <c r="D131" i="11"/>
  <c r="H131" i="11" s="1"/>
  <c r="H130" i="11"/>
  <c r="H129" i="11"/>
  <c r="H128" i="11"/>
  <c r="F128" i="11"/>
  <c r="D128" i="11"/>
  <c r="I127" i="11"/>
  <c r="F127" i="11"/>
  <c r="H126" i="11"/>
  <c r="H125" i="11"/>
  <c r="H124" i="11"/>
  <c r="F124" i="11"/>
  <c r="D124" i="11"/>
  <c r="H123" i="11"/>
  <c r="H122" i="11"/>
  <c r="F121" i="11"/>
  <c r="D121" i="1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D112" i="11"/>
  <c r="H111" i="11"/>
  <c r="H110" i="11"/>
  <c r="H109" i="11"/>
  <c r="F109" i="11"/>
  <c r="D109" i="11"/>
  <c r="H108" i="11"/>
  <c r="H107" i="11"/>
  <c r="F106" i="11"/>
  <c r="D106" i="11"/>
  <c r="H105" i="11"/>
  <c r="H104" i="11"/>
  <c r="F103" i="11"/>
  <c r="D103" i="11"/>
  <c r="I102" i="11"/>
  <c r="H102" i="11"/>
  <c r="I101" i="11"/>
  <c r="H101" i="11"/>
  <c r="G100" i="11"/>
  <c r="F100" i="11"/>
  <c r="E100" i="11"/>
  <c r="D100" i="1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E91" i="11"/>
  <c r="D91" i="11"/>
  <c r="I90" i="11"/>
  <c r="H90" i="11"/>
  <c r="I89" i="11"/>
  <c r="H89" i="11"/>
  <c r="G88" i="11"/>
  <c r="F88" i="11"/>
  <c r="E88" i="11"/>
  <c r="I88" i="11" s="1"/>
  <c r="D88" i="11"/>
  <c r="H88" i="11" s="1"/>
  <c r="H86" i="11"/>
  <c r="H85" i="11"/>
  <c r="F84" i="11"/>
  <c r="D84" i="11"/>
  <c r="H81" i="11"/>
  <c r="H80" i="11"/>
  <c r="H79" i="11"/>
  <c r="H78" i="11"/>
  <c r="H77" i="11"/>
  <c r="H76" i="11"/>
  <c r="H75" i="11"/>
  <c r="F74" i="11"/>
  <c r="D74" i="11"/>
  <c r="H74" i="11" s="1"/>
  <c r="H73" i="11"/>
  <c r="H72" i="11"/>
  <c r="H71" i="11"/>
  <c r="H70" i="11"/>
  <c r="H69" i="11"/>
  <c r="H68" i="11"/>
  <c r="H67" i="11"/>
  <c r="H66" i="11"/>
  <c r="F65" i="11"/>
  <c r="F64" i="11" s="1"/>
  <c r="D65" i="11"/>
  <c r="D64" i="11" s="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D51" i="11"/>
  <c r="H51" i="11" s="1"/>
  <c r="H50" i="11"/>
  <c r="H49" i="11"/>
  <c r="H48" i="11"/>
  <c r="H47" i="11"/>
  <c r="F46" i="11"/>
  <c r="F45" i="11" s="1"/>
  <c r="D46" i="11"/>
  <c r="D45" i="11"/>
  <c r="H44" i="11"/>
  <c r="H43" i="11"/>
  <c r="H42" i="11"/>
  <c r="H41" i="11"/>
  <c r="H40" i="11"/>
  <c r="F39" i="11"/>
  <c r="D39" i="11"/>
  <c r="H38" i="11"/>
  <c r="H37" i="11"/>
  <c r="H36" i="11"/>
  <c r="H35" i="11"/>
  <c r="F34" i="11"/>
  <c r="D34" i="11"/>
  <c r="D33" i="11" s="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G131" i="2"/>
  <c r="F131" i="2"/>
  <c r="E131" i="2"/>
  <c r="I131" i="2" s="1"/>
  <c r="D131" i="2"/>
  <c r="H130" i="2"/>
  <c r="H129" i="2"/>
  <c r="F128" i="2"/>
  <c r="D128" i="2"/>
  <c r="I127" i="2"/>
  <c r="H126" i="2"/>
  <c r="H125" i="2"/>
  <c r="F124" i="2"/>
  <c r="H124" i="2" s="1"/>
  <c r="D124" i="2"/>
  <c r="H123" i="2"/>
  <c r="H122" i="2"/>
  <c r="F121" i="2"/>
  <c r="H121" i="2" s="1"/>
  <c r="D121" i="2"/>
  <c r="H120" i="2"/>
  <c r="H119" i="2"/>
  <c r="F118" i="2"/>
  <c r="D118" i="2"/>
  <c r="H118" i="2" s="1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F106" i="2"/>
  <c r="D106" i="2"/>
  <c r="H106" i="2" s="1"/>
  <c r="H105" i="2"/>
  <c r="H104" i="2"/>
  <c r="F103" i="2"/>
  <c r="D103" i="2"/>
  <c r="H103" i="2" s="1"/>
  <c r="I102" i="2"/>
  <c r="H102" i="2"/>
  <c r="I101" i="2"/>
  <c r="H101" i="2"/>
  <c r="G100" i="2"/>
  <c r="F100" i="2"/>
  <c r="E100" i="2"/>
  <c r="I100" i="2" s="1"/>
  <c r="D100" i="2"/>
  <c r="H99" i="2"/>
  <c r="H98" i="2"/>
  <c r="F97" i="2"/>
  <c r="H97" i="2" s="1"/>
  <c r="D97" i="2"/>
  <c r="I96" i="2"/>
  <c r="H96" i="2"/>
  <c r="I95" i="2"/>
  <c r="H95" i="2"/>
  <c r="G94" i="2"/>
  <c r="F94" i="2"/>
  <c r="E94" i="2"/>
  <c r="I94" i="2" s="1"/>
  <c r="D94" i="2"/>
  <c r="I93" i="2"/>
  <c r="H93" i="2"/>
  <c r="I92" i="2"/>
  <c r="H92" i="2"/>
  <c r="G91" i="2"/>
  <c r="I91" i="2" s="1"/>
  <c r="F91" i="2"/>
  <c r="F87" i="2" s="1"/>
  <c r="E91" i="2"/>
  <c r="D91" i="2"/>
  <c r="I90" i="2"/>
  <c r="H90" i="2"/>
  <c r="I89" i="2"/>
  <c r="H89" i="2"/>
  <c r="G88" i="2"/>
  <c r="F88" i="2"/>
  <c r="E88" i="2"/>
  <c r="D88" i="2"/>
  <c r="H88" i="2" s="1"/>
  <c r="G87" i="2"/>
  <c r="G82" i="2" s="1"/>
  <c r="H86" i="2"/>
  <c r="H85" i="2"/>
  <c r="F84" i="2"/>
  <c r="D84" i="2"/>
  <c r="H81" i="2"/>
  <c r="H80" i="2"/>
  <c r="H79" i="2"/>
  <c r="H78" i="2"/>
  <c r="H77" i="2"/>
  <c r="H76" i="2"/>
  <c r="H75" i="2"/>
  <c r="H74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3" i="2"/>
  <c r="H62" i="2"/>
  <c r="H61" i="2"/>
  <c r="H60" i="2"/>
  <c r="H59" i="2"/>
  <c r="H58" i="2"/>
  <c r="F57" i="2"/>
  <c r="D57" i="2"/>
  <c r="H56" i="2"/>
  <c r="H55" i="2"/>
  <c r="H54" i="2"/>
  <c r="H53" i="2"/>
  <c r="H52" i="2"/>
  <c r="F51" i="2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H39" i="2"/>
  <c r="F39" i="2"/>
  <c r="D39" i="2"/>
  <c r="H38" i="2"/>
  <c r="H37" i="2"/>
  <c r="H36" i="2"/>
  <c r="H35" i="2"/>
  <c r="F34" i="2"/>
  <c r="F33" i="2" s="1"/>
  <c r="D34" i="2"/>
  <c r="Z168" i="1"/>
  <c r="Z167" i="1"/>
  <c r="Z166" i="1"/>
  <c r="Z165" i="1"/>
  <c r="Z164" i="1"/>
  <c r="Z163" i="1"/>
  <c r="Z162" i="1"/>
  <c r="Z161" i="1"/>
  <c r="Z160" i="1"/>
  <c r="Z159" i="1"/>
  <c r="P158" i="1"/>
  <c r="AH157" i="1"/>
  <c r="AG157" i="1"/>
  <c r="AF157" i="1"/>
  <c r="AE157" i="1"/>
  <c r="AD157" i="1"/>
  <c r="AC157" i="1"/>
  <c r="AB157" i="1"/>
  <c r="Z157" i="1"/>
  <c r="Q157" i="1"/>
  <c r="AH156" i="1"/>
  <c r="AG156" i="1"/>
  <c r="AF156" i="1"/>
  <c r="AE156" i="1"/>
  <c r="AD156" i="1"/>
  <c r="AC156" i="1"/>
  <c r="AB156" i="1"/>
  <c r="Z156" i="1"/>
  <c r="Q156" i="1"/>
  <c r="AH155" i="1"/>
  <c r="AG155" i="1"/>
  <c r="AF155" i="1"/>
  <c r="AE155" i="1"/>
  <c r="AD155" i="1"/>
  <c r="AC155" i="1"/>
  <c r="AB155" i="1"/>
  <c r="Z155" i="1"/>
  <c r="Q155" i="1"/>
  <c r="X154" i="1"/>
  <c r="W154" i="1"/>
  <c r="V154" i="1"/>
  <c r="U154" i="1"/>
  <c r="T154" i="1"/>
  <c r="S154" i="1"/>
  <c r="R154" i="1"/>
  <c r="P154" i="1"/>
  <c r="Z153" i="1"/>
  <c r="Z152" i="1"/>
  <c r="Z151" i="1"/>
  <c r="Z150" i="1"/>
  <c r="P149" i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Z144" i="1"/>
  <c r="Z143" i="1"/>
  <c r="Z142" i="1"/>
  <c r="Z141" i="1"/>
  <c r="P140" i="1"/>
  <c r="Z139" i="1"/>
  <c r="Z138" i="1"/>
  <c r="P137" i="1"/>
  <c r="P130" i="1" s="1"/>
  <c r="AI136" i="1"/>
  <c r="Z136" i="1"/>
  <c r="AI135" i="1"/>
  <c r="Z135" i="1"/>
  <c r="Y134" i="1"/>
  <c r="P134" i="1"/>
  <c r="Z133" i="1"/>
  <c r="Z132" i="1"/>
  <c r="P131" i="1"/>
  <c r="Z129" i="1"/>
  <c r="Z128" i="1"/>
  <c r="P127" i="1"/>
  <c r="Z126" i="1"/>
  <c r="Z125" i="1"/>
  <c r="P124" i="1"/>
  <c r="Z123" i="1"/>
  <c r="Z122" i="1"/>
  <c r="P121" i="1"/>
  <c r="Z120" i="1"/>
  <c r="Z119" i="1"/>
  <c r="P118" i="1"/>
  <c r="Z117" i="1"/>
  <c r="Z116" i="1"/>
  <c r="P115" i="1"/>
  <c r="Z114" i="1"/>
  <c r="Z113" i="1"/>
  <c r="P112" i="1"/>
  <c r="Z111" i="1"/>
  <c r="Z110" i="1"/>
  <c r="P109" i="1"/>
  <c r="Z108" i="1"/>
  <c r="Z107" i="1"/>
  <c r="P106" i="1"/>
  <c r="AI105" i="1"/>
  <c r="Z105" i="1"/>
  <c r="AI104" i="1"/>
  <c r="Z104" i="1"/>
  <c r="Y103" i="1"/>
  <c r="P103" i="1"/>
  <c r="Z102" i="1"/>
  <c r="Z101" i="1"/>
  <c r="P100" i="1"/>
  <c r="AI99" i="1"/>
  <c r="Z99" i="1"/>
  <c r="AI98" i="1"/>
  <c r="Z98" i="1"/>
  <c r="Y97" i="1"/>
  <c r="P97" i="1"/>
  <c r="AI96" i="1"/>
  <c r="Z96" i="1"/>
  <c r="AI95" i="1"/>
  <c r="Z95" i="1"/>
  <c r="Y94" i="1"/>
  <c r="P94" i="1"/>
  <c r="AI93" i="1"/>
  <c r="Z93" i="1"/>
  <c r="AI92" i="1"/>
  <c r="Z92" i="1"/>
  <c r="Y91" i="1"/>
  <c r="P91" i="1"/>
  <c r="Y90" i="1"/>
  <c r="Y85" i="1" s="1"/>
  <c r="Z89" i="1"/>
  <c r="Z88" i="1"/>
  <c r="P87" i="1"/>
  <c r="X85" i="1"/>
  <c r="W85" i="1"/>
  <c r="V85" i="1"/>
  <c r="U85" i="1"/>
  <c r="T85" i="1"/>
  <c r="S85" i="1"/>
  <c r="R85" i="1"/>
  <c r="Z84" i="1"/>
  <c r="Z83" i="1"/>
  <c r="Z82" i="1"/>
  <c r="Z81" i="1"/>
  <c r="Z80" i="1"/>
  <c r="Z79" i="1"/>
  <c r="Z78" i="1"/>
  <c r="P77" i="1"/>
  <c r="AH76" i="1"/>
  <c r="AG76" i="1"/>
  <c r="AF76" i="1"/>
  <c r="AE76" i="1"/>
  <c r="AD76" i="1"/>
  <c r="AC76" i="1"/>
  <c r="AB76" i="1"/>
  <c r="Z76" i="1"/>
  <c r="Q76" i="1"/>
  <c r="AH75" i="1"/>
  <c r="AG75" i="1"/>
  <c r="AF75" i="1"/>
  <c r="AE75" i="1"/>
  <c r="AD75" i="1"/>
  <c r="AC75" i="1"/>
  <c r="AB75" i="1"/>
  <c r="Z75" i="1"/>
  <c r="Q75" i="1"/>
  <c r="AH74" i="1"/>
  <c r="AG74" i="1"/>
  <c r="AF74" i="1"/>
  <c r="AE74" i="1"/>
  <c r="AD74" i="1"/>
  <c r="AC74" i="1"/>
  <c r="AB74" i="1"/>
  <c r="Z74" i="1"/>
  <c r="Q74" i="1"/>
  <c r="AH73" i="1"/>
  <c r="AG73" i="1"/>
  <c r="AF73" i="1"/>
  <c r="AE73" i="1"/>
  <c r="AD73" i="1"/>
  <c r="AC73" i="1"/>
  <c r="AB73" i="1"/>
  <c r="Z73" i="1"/>
  <c r="Q73" i="1"/>
  <c r="AH72" i="1"/>
  <c r="AG72" i="1"/>
  <c r="AF72" i="1"/>
  <c r="AE72" i="1"/>
  <c r="AD72" i="1"/>
  <c r="AC72" i="1"/>
  <c r="AB72" i="1"/>
  <c r="Z72" i="1"/>
  <c r="Q72" i="1"/>
  <c r="AH71" i="1"/>
  <c r="AG71" i="1"/>
  <c r="AF71" i="1"/>
  <c r="AE71" i="1"/>
  <c r="AD71" i="1"/>
  <c r="AC71" i="1"/>
  <c r="AB71" i="1"/>
  <c r="Z71" i="1"/>
  <c r="Q71" i="1"/>
  <c r="AH70" i="1"/>
  <c r="AG70" i="1"/>
  <c r="AF70" i="1"/>
  <c r="AE70" i="1"/>
  <c r="AD70" i="1"/>
  <c r="AC70" i="1"/>
  <c r="AB70" i="1"/>
  <c r="Z70" i="1"/>
  <c r="Q70" i="1"/>
  <c r="AH69" i="1"/>
  <c r="AG69" i="1"/>
  <c r="AF69" i="1"/>
  <c r="AE69" i="1"/>
  <c r="AD69" i="1"/>
  <c r="AC69" i="1"/>
  <c r="AB69" i="1"/>
  <c r="Z69" i="1"/>
  <c r="Q69" i="1"/>
  <c r="X68" i="1"/>
  <c r="W68" i="1"/>
  <c r="W67" i="1" s="1"/>
  <c r="V68" i="1"/>
  <c r="V67" i="1" s="1"/>
  <c r="U68" i="1"/>
  <c r="U67" i="1" s="1"/>
  <c r="T68" i="1"/>
  <c r="T67" i="1" s="1"/>
  <c r="S68" i="1"/>
  <c r="R68" i="1"/>
  <c r="P68" i="1"/>
  <c r="S67" i="1"/>
  <c r="R67" i="1"/>
  <c r="P67" i="1"/>
  <c r="AH66" i="1"/>
  <c r="AG66" i="1"/>
  <c r="AF66" i="1"/>
  <c r="AE66" i="1"/>
  <c r="AD66" i="1"/>
  <c r="AC66" i="1"/>
  <c r="AB66" i="1"/>
  <c r="Z66" i="1"/>
  <c r="Q66" i="1"/>
  <c r="AH65" i="1"/>
  <c r="Z65" i="1"/>
  <c r="Q65" i="1"/>
  <c r="AD64" i="1"/>
  <c r="AC64" i="1"/>
  <c r="AB64" i="1"/>
  <c r="Z64" i="1"/>
  <c r="Q64" i="1"/>
  <c r="AD63" i="1"/>
  <c r="AC63" i="1"/>
  <c r="AB63" i="1"/>
  <c r="Z63" i="1"/>
  <c r="Q63" i="1"/>
  <c r="AD62" i="1"/>
  <c r="AC62" i="1"/>
  <c r="AB62" i="1"/>
  <c r="Z62" i="1"/>
  <c r="Q62" i="1"/>
  <c r="AD61" i="1"/>
  <c r="AC61" i="1"/>
  <c r="AB61" i="1"/>
  <c r="Z61" i="1"/>
  <c r="Q61" i="1"/>
  <c r="T60" i="1"/>
  <c r="S60" i="1"/>
  <c r="R60" i="1"/>
  <c r="P60" i="1"/>
  <c r="AH59" i="1"/>
  <c r="AG59" i="1"/>
  <c r="AF59" i="1"/>
  <c r="AE59" i="1"/>
  <c r="AD59" i="1"/>
  <c r="AC59" i="1"/>
  <c r="AB59" i="1"/>
  <c r="Z59" i="1"/>
  <c r="Q59" i="1"/>
  <c r="AH58" i="1"/>
  <c r="AG58" i="1"/>
  <c r="AF58" i="1"/>
  <c r="AE58" i="1"/>
  <c r="AD58" i="1"/>
  <c r="AC58" i="1"/>
  <c r="AB58" i="1"/>
  <c r="Z58" i="1"/>
  <c r="Q58" i="1"/>
  <c r="AH57" i="1"/>
  <c r="AG57" i="1"/>
  <c r="AF57" i="1"/>
  <c r="AE57" i="1"/>
  <c r="AD57" i="1"/>
  <c r="AC57" i="1"/>
  <c r="AB57" i="1"/>
  <c r="Z57" i="1"/>
  <c r="Q57" i="1"/>
  <c r="AH56" i="1"/>
  <c r="AG56" i="1"/>
  <c r="AF56" i="1"/>
  <c r="AE56" i="1"/>
  <c r="AD56" i="1"/>
  <c r="AC56" i="1"/>
  <c r="AB56" i="1"/>
  <c r="Z56" i="1"/>
  <c r="Q56" i="1"/>
  <c r="AH55" i="1"/>
  <c r="AG55" i="1"/>
  <c r="AF55" i="1"/>
  <c r="AE55" i="1"/>
  <c r="AD55" i="1"/>
  <c r="AC55" i="1"/>
  <c r="AB55" i="1"/>
  <c r="Z55" i="1"/>
  <c r="Q55" i="1"/>
  <c r="X54" i="1"/>
  <c r="W54" i="1"/>
  <c r="V54" i="1"/>
  <c r="U54" i="1"/>
  <c r="T54" i="1"/>
  <c r="S54" i="1"/>
  <c r="R54" i="1"/>
  <c r="P54" i="1"/>
  <c r="AH53" i="1"/>
  <c r="AG53" i="1"/>
  <c r="AF53" i="1"/>
  <c r="AE53" i="1"/>
  <c r="AD53" i="1"/>
  <c r="AC53" i="1"/>
  <c r="AB53" i="1"/>
  <c r="Z53" i="1"/>
  <c r="Q53" i="1"/>
  <c r="AH52" i="1"/>
  <c r="AG52" i="1"/>
  <c r="AF52" i="1"/>
  <c r="AE52" i="1"/>
  <c r="AD52" i="1"/>
  <c r="AC52" i="1"/>
  <c r="AB52" i="1"/>
  <c r="Z52" i="1"/>
  <c r="Q52" i="1"/>
  <c r="AH51" i="1"/>
  <c r="AG51" i="1"/>
  <c r="AF51" i="1"/>
  <c r="AE51" i="1"/>
  <c r="AD51" i="1"/>
  <c r="AC51" i="1"/>
  <c r="AB51" i="1"/>
  <c r="Z51" i="1"/>
  <c r="Q51" i="1"/>
  <c r="AH50" i="1"/>
  <c r="AG50" i="1"/>
  <c r="AF50" i="1"/>
  <c r="AE50" i="1"/>
  <c r="AD50" i="1"/>
  <c r="AC50" i="1"/>
  <c r="AB50" i="1"/>
  <c r="Z50" i="1"/>
  <c r="Q50" i="1"/>
  <c r="X49" i="1"/>
  <c r="W49" i="1"/>
  <c r="W48" i="1" s="1"/>
  <c r="V49" i="1"/>
  <c r="V48" i="1" s="1"/>
  <c r="U49" i="1"/>
  <c r="T49" i="1"/>
  <c r="S49" i="1"/>
  <c r="R49" i="1"/>
  <c r="P49" i="1"/>
  <c r="X48" i="1"/>
  <c r="S48" i="1"/>
  <c r="R48" i="1"/>
  <c r="P48" i="1"/>
  <c r="AH47" i="1"/>
  <c r="AG47" i="1"/>
  <c r="AF47" i="1"/>
  <c r="AE47" i="1"/>
  <c r="AD47" i="1"/>
  <c r="AC47" i="1"/>
  <c r="AB47" i="1"/>
  <c r="Z47" i="1"/>
  <c r="Q47" i="1"/>
  <c r="AH46" i="1"/>
  <c r="AG46" i="1"/>
  <c r="AF46" i="1"/>
  <c r="AE46" i="1"/>
  <c r="AD46" i="1"/>
  <c r="AC46" i="1"/>
  <c r="AB46" i="1"/>
  <c r="Z46" i="1"/>
  <c r="Q46" i="1"/>
  <c r="AH45" i="1"/>
  <c r="AG45" i="1"/>
  <c r="AF45" i="1"/>
  <c r="AE45" i="1"/>
  <c r="AD45" i="1"/>
  <c r="AC45" i="1"/>
  <c r="AB45" i="1"/>
  <c r="Z45" i="1"/>
  <c r="Q45" i="1"/>
  <c r="AH44" i="1"/>
  <c r="AG44" i="1"/>
  <c r="AF44" i="1"/>
  <c r="AE44" i="1"/>
  <c r="AD44" i="1"/>
  <c r="AC44" i="1"/>
  <c r="AB44" i="1"/>
  <c r="Z44" i="1"/>
  <c r="Q44" i="1"/>
  <c r="AH43" i="1"/>
  <c r="AG43" i="1"/>
  <c r="AF43" i="1"/>
  <c r="AE43" i="1"/>
  <c r="AD43" i="1"/>
  <c r="AC43" i="1"/>
  <c r="AB43" i="1"/>
  <c r="Z43" i="1"/>
  <c r="Q43" i="1"/>
  <c r="X42" i="1"/>
  <c r="W42" i="1"/>
  <c r="V42" i="1"/>
  <c r="U42" i="1"/>
  <c r="T42" i="1"/>
  <c r="S42" i="1"/>
  <c r="R42" i="1"/>
  <c r="P42" i="1"/>
  <c r="AH41" i="1"/>
  <c r="AG41" i="1"/>
  <c r="AF41" i="1"/>
  <c r="AE41" i="1"/>
  <c r="AD41" i="1"/>
  <c r="AC41" i="1"/>
  <c r="AB41" i="1"/>
  <c r="Z41" i="1"/>
  <c r="Q41" i="1"/>
  <c r="AH40" i="1"/>
  <c r="AG40" i="1"/>
  <c r="AF40" i="1"/>
  <c r="AE40" i="1"/>
  <c r="AD40" i="1"/>
  <c r="AC40" i="1"/>
  <c r="AB40" i="1"/>
  <c r="Z40" i="1"/>
  <c r="Q40" i="1"/>
  <c r="AH39" i="1"/>
  <c r="AG39" i="1"/>
  <c r="AF39" i="1"/>
  <c r="AE39" i="1"/>
  <c r="AD39" i="1"/>
  <c r="AC39" i="1"/>
  <c r="AB39" i="1"/>
  <c r="Z39" i="1"/>
  <c r="Q39" i="1"/>
  <c r="AH38" i="1"/>
  <c r="AG38" i="1"/>
  <c r="AF38" i="1"/>
  <c r="AE38" i="1"/>
  <c r="AD38" i="1"/>
  <c r="AC38" i="1"/>
  <c r="AB38" i="1"/>
  <c r="Z38" i="1"/>
  <c r="Q38" i="1"/>
  <c r="X37" i="1"/>
  <c r="W37" i="1"/>
  <c r="W36" i="1" s="1"/>
  <c r="V37" i="1"/>
  <c r="U37" i="1"/>
  <c r="T37" i="1"/>
  <c r="S37" i="1"/>
  <c r="R37" i="1"/>
  <c r="P37" i="1"/>
  <c r="P36" i="1" s="1"/>
  <c r="X36" i="1"/>
  <c r="X35" i="1" s="1"/>
  <c r="S36" i="1"/>
  <c r="E158" i="1"/>
  <c r="Z158" i="1" s="1"/>
  <c r="F157" i="1"/>
  <c r="F156" i="1"/>
  <c r="F155" i="1"/>
  <c r="AA155" i="1" s="1"/>
  <c r="M154" i="1"/>
  <c r="AH154" i="1" s="1"/>
  <c r="L154" i="1"/>
  <c r="K154" i="1"/>
  <c r="J154" i="1"/>
  <c r="I154" i="1"/>
  <c r="H154" i="1"/>
  <c r="AC154" i="1" s="1"/>
  <c r="G154" i="1"/>
  <c r="E154" i="1"/>
  <c r="E149" i="1"/>
  <c r="Z149" i="1" s="1"/>
  <c r="F145" i="1"/>
  <c r="F85" i="1" s="1"/>
  <c r="E140" i="1"/>
  <c r="E137" i="1"/>
  <c r="Z137" i="1" s="1"/>
  <c r="N134" i="1"/>
  <c r="E134" i="1"/>
  <c r="Z134" i="1" s="1"/>
  <c r="E131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AI97" i="1" s="1"/>
  <c r="E97" i="1"/>
  <c r="N94" i="1"/>
  <c r="AI94" i="1" s="1"/>
  <c r="E94" i="1"/>
  <c r="N91" i="1"/>
  <c r="AI91" i="1" s="1"/>
  <c r="E91" i="1"/>
  <c r="E90" i="1" s="1"/>
  <c r="N90" i="1"/>
  <c r="N85" i="1" s="1"/>
  <c r="E87" i="1"/>
  <c r="M85" i="1"/>
  <c r="L85" i="1"/>
  <c r="K85" i="1"/>
  <c r="J85" i="1"/>
  <c r="I85" i="1"/>
  <c r="H85" i="1"/>
  <c r="G85" i="1"/>
  <c r="AB85" i="1" s="1"/>
  <c r="E77" i="1"/>
  <c r="F76" i="1"/>
  <c r="F75" i="1"/>
  <c r="F74" i="1"/>
  <c r="AA74" i="1" s="1"/>
  <c r="F73" i="1"/>
  <c r="F72" i="1"/>
  <c r="F71" i="1"/>
  <c r="F70" i="1"/>
  <c r="AA70" i="1" s="1"/>
  <c r="F69" i="1"/>
  <c r="M68" i="1"/>
  <c r="L68" i="1"/>
  <c r="L67" i="1" s="1"/>
  <c r="K68" i="1"/>
  <c r="J68" i="1"/>
  <c r="AE68" i="1" s="1"/>
  <c r="I68" i="1"/>
  <c r="AD68" i="1" s="1"/>
  <c r="H68" i="1"/>
  <c r="H67" i="1" s="1"/>
  <c r="G68" i="1"/>
  <c r="AB68" i="1" s="1"/>
  <c r="E68" i="1"/>
  <c r="E67" i="1" s="1"/>
  <c r="M67" i="1"/>
  <c r="K67" i="1"/>
  <c r="I67" i="1"/>
  <c r="AD67" i="1" s="1"/>
  <c r="G67" i="1"/>
  <c r="F66" i="1"/>
  <c r="AA66" i="1" s="1"/>
  <c r="F65" i="1"/>
  <c r="F64" i="1"/>
  <c r="F63" i="1"/>
  <c r="AA63" i="1" s="1"/>
  <c r="F62" i="1"/>
  <c r="F61" i="1"/>
  <c r="I60" i="1"/>
  <c r="AD60" i="1" s="1"/>
  <c r="H60" i="1"/>
  <c r="G60" i="1"/>
  <c r="E60" i="1"/>
  <c r="F59" i="1"/>
  <c r="AA59" i="1" s="1"/>
  <c r="F58" i="1"/>
  <c r="F57" i="1"/>
  <c r="F56" i="1"/>
  <c r="F55" i="1"/>
  <c r="AA55" i="1" s="1"/>
  <c r="M54" i="1"/>
  <c r="AH54" i="1" s="1"/>
  <c r="L54" i="1"/>
  <c r="L48" i="1" s="1"/>
  <c r="K54" i="1"/>
  <c r="J54" i="1"/>
  <c r="J48" i="1" s="1"/>
  <c r="I54" i="1"/>
  <c r="H54" i="1"/>
  <c r="H48" i="1" s="1"/>
  <c r="G54" i="1"/>
  <c r="F54" i="1"/>
  <c r="E54" i="1"/>
  <c r="F53" i="1"/>
  <c r="F52" i="1"/>
  <c r="F51" i="1"/>
  <c r="AA51" i="1" s="1"/>
  <c r="F50" i="1"/>
  <c r="AA50" i="1" s="1"/>
  <c r="M49" i="1"/>
  <c r="L49" i="1"/>
  <c r="K49" i="1"/>
  <c r="K48" i="1" s="1"/>
  <c r="J49" i="1"/>
  <c r="AE49" i="1" s="1"/>
  <c r="I49" i="1"/>
  <c r="H49" i="1"/>
  <c r="G49" i="1"/>
  <c r="AB49" i="1" s="1"/>
  <c r="E49" i="1"/>
  <c r="M48" i="1"/>
  <c r="E48" i="1"/>
  <c r="F47" i="1"/>
  <c r="AA47" i="1" s="1"/>
  <c r="F46" i="1"/>
  <c r="AA46" i="1" s="1"/>
  <c r="F45" i="1"/>
  <c r="F44" i="1"/>
  <c r="F43" i="1"/>
  <c r="AA43" i="1" s="1"/>
  <c r="M42" i="1"/>
  <c r="AH42" i="1" s="1"/>
  <c r="L42" i="1"/>
  <c r="K42" i="1"/>
  <c r="J42" i="1"/>
  <c r="I42" i="1"/>
  <c r="H42" i="1"/>
  <c r="AC42" i="1" s="1"/>
  <c r="G42" i="1"/>
  <c r="E42" i="1"/>
  <c r="Z42" i="1" s="1"/>
  <c r="F41" i="1"/>
  <c r="F40" i="1"/>
  <c r="F39" i="1"/>
  <c r="F38" i="1"/>
  <c r="M37" i="1"/>
  <c r="L37" i="1"/>
  <c r="K37" i="1"/>
  <c r="J37" i="1"/>
  <c r="AE37" i="1" s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AB154" i="1" l="1"/>
  <c r="Z54" i="1"/>
  <c r="S35" i="1"/>
  <c r="S34" i="1" s="1"/>
  <c r="F33" i="6"/>
  <c r="Z154" i="1"/>
  <c r="P90" i="1"/>
  <c r="Z90" i="1" s="1"/>
  <c r="Z77" i="1"/>
  <c r="P35" i="1"/>
  <c r="Z35" i="1" s="1"/>
  <c r="H45" i="11"/>
  <c r="H46" i="11"/>
  <c r="H46" i="9"/>
  <c r="F45" i="2"/>
  <c r="L36" i="1"/>
  <c r="L35" i="1" s="1"/>
  <c r="L34" i="1" s="1"/>
  <c r="G48" i="1"/>
  <c r="AD37" i="1"/>
  <c r="AH37" i="1"/>
  <c r="AA40" i="1"/>
  <c r="AG42" i="1"/>
  <c r="AA45" i="1"/>
  <c r="AH48" i="1"/>
  <c r="AD49" i="1"/>
  <c r="AH49" i="1"/>
  <c r="AA53" i="1"/>
  <c r="Q54" i="1"/>
  <c r="AA54" i="1" s="1"/>
  <c r="AA58" i="1"/>
  <c r="AA69" i="1"/>
  <c r="Z87" i="1"/>
  <c r="Z130" i="1"/>
  <c r="H65" i="2"/>
  <c r="D64" i="2"/>
  <c r="H65" i="8"/>
  <c r="D64" i="8"/>
  <c r="D127" i="7"/>
  <c r="H127" i="7" s="1"/>
  <c r="H131" i="7"/>
  <c r="H106" i="5"/>
  <c r="M36" i="1"/>
  <c r="M35" i="1" s="1"/>
  <c r="M34" i="1" s="1"/>
  <c r="E130" i="1"/>
  <c r="E86" i="1" s="1"/>
  <c r="F154" i="1"/>
  <c r="AA41" i="1"/>
  <c r="Z48" i="1"/>
  <c r="Z49" i="1"/>
  <c r="U48" i="1"/>
  <c r="AE48" i="1" s="1"/>
  <c r="H34" i="2"/>
  <c r="D33" i="2"/>
  <c r="H33" i="2" s="1"/>
  <c r="H134" i="11"/>
  <c r="D127" i="11"/>
  <c r="E87" i="7"/>
  <c r="I88" i="7"/>
  <c r="F45" i="6"/>
  <c r="H45" i="6" s="1"/>
  <c r="H46" i="6"/>
  <c r="D64" i="3"/>
  <c r="H64" i="3" s="1"/>
  <c r="H65" i="3"/>
  <c r="F42" i="1"/>
  <c r="I48" i="1"/>
  <c r="I35" i="1" s="1"/>
  <c r="I34" i="1" s="1"/>
  <c r="F60" i="1"/>
  <c r="AC60" i="1"/>
  <c r="J67" i="1"/>
  <c r="AE67" i="1" s="1"/>
  <c r="U36" i="1"/>
  <c r="AB48" i="1"/>
  <c r="AF48" i="1"/>
  <c r="AB54" i="1"/>
  <c r="AF54" i="1"/>
  <c r="AC54" i="1"/>
  <c r="AA56" i="1"/>
  <c r="AC67" i="1"/>
  <c r="AC85" i="1"/>
  <c r="AG85" i="1"/>
  <c r="Z100" i="1"/>
  <c r="AI103" i="1"/>
  <c r="Z109" i="1"/>
  <c r="Z121" i="1"/>
  <c r="AF154" i="1"/>
  <c r="H128" i="2"/>
  <c r="D127" i="2"/>
  <c r="F45" i="10"/>
  <c r="H45" i="10" s="1"/>
  <c r="H46" i="10"/>
  <c r="H65" i="6"/>
  <c r="D64" i="6"/>
  <c r="H64" i="6" s="1"/>
  <c r="H97" i="5"/>
  <c r="K36" i="1"/>
  <c r="K35" i="1" s="1"/>
  <c r="K34" i="1" s="1"/>
  <c r="F67" i="1"/>
  <c r="AC36" i="1"/>
  <c r="AC37" i="1"/>
  <c r="AA39" i="1"/>
  <c r="AB42" i="1"/>
  <c r="AF42" i="1"/>
  <c r="AA44" i="1"/>
  <c r="AC48" i="1"/>
  <c r="AC49" i="1"/>
  <c r="AG48" i="1"/>
  <c r="AA52" i="1"/>
  <c r="AG54" i="1"/>
  <c r="AA57" i="1"/>
  <c r="AA61" i="1"/>
  <c r="AA64" i="1"/>
  <c r="AH68" i="1"/>
  <c r="X67" i="1"/>
  <c r="AH67" i="1" s="1"/>
  <c r="AA72" i="1"/>
  <c r="AA75" i="1"/>
  <c r="Z140" i="1"/>
  <c r="F32" i="7"/>
  <c r="D45" i="7"/>
  <c r="H45" i="7" s="1"/>
  <c r="H94" i="4"/>
  <c r="F45" i="3"/>
  <c r="H46" i="3"/>
  <c r="H131" i="3"/>
  <c r="AB60" i="1"/>
  <c r="AB67" i="1"/>
  <c r="AC68" i="1"/>
  <c r="AG67" i="1"/>
  <c r="AA71" i="1"/>
  <c r="AF85" i="1"/>
  <c r="Z94" i="1"/>
  <c r="Z103" i="1"/>
  <c r="Z112" i="1"/>
  <c r="Z124" i="1"/>
  <c r="AE154" i="1"/>
  <c r="H57" i="2"/>
  <c r="H131" i="2"/>
  <c r="H155" i="2"/>
  <c r="H112" i="11"/>
  <c r="H97" i="10"/>
  <c r="D127" i="10"/>
  <c r="H131" i="10"/>
  <c r="H34" i="9"/>
  <c r="H57" i="9"/>
  <c r="H121" i="9"/>
  <c r="H124" i="9"/>
  <c r="H127" i="9"/>
  <c r="H134" i="9"/>
  <c r="H57" i="8"/>
  <c r="H115" i="8"/>
  <c r="H124" i="8"/>
  <c r="H127" i="8"/>
  <c r="H103" i="7"/>
  <c r="H115" i="7"/>
  <c r="H118" i="7"/>
  <c r="H151" i="7"/>
  <c r="D127" i="6"/>
  <c r="H146" i="6"/>
  <c r="H84" i="5"/>
  <c r="F127" i="5"/>
  <c r="I91" i="4"/>
  <c r="I94" i="4"/>
  <c r="H112" i="4"/>
  <c r="D87" i="3"/>
  <c r="H91" i="3"/>
  <c r="H118" i="3"/>
  <c r="H155" i="3"/>
  <c r="Z60" i="1"/>
  <c r="AA62" i="1"/>
  <c r="AA65" i="1"/>
  <c r="Z68" i="1"/>
  <c r="AA73" i="1"/>
  <c r="AA76" i="1"/>
  <c r="AD85" i="1"/>
  <c r="AH85" i="1"/>
  <c r="Z91" i="1"/>
  <c r="Z97" i="1"/>
  <c r="Z106" i="1"/>
  <c r="Z118" i="1"/>
  <c r="AA85" i="1"/>
  <c r="AG154" i="1"/>
  <c r="AA156" i="1"/>
  <c r="H34" i="11"/>
  <c r="H100" i="11"/>
  <c r="F32" i="10"/>
  <c r="H88" i="10"/>
  <c r="H91" i="10"/>
  <c r="H109" i="10"/>
  <c r="H146" i="10"/>
  <c r="H94" i="8"/>
  <c r="H39" i="7"/>
  <c r="D64" i="7"/>
  <c r="H64" i="7" s="1"/>
  <c r="H155" i="7"/>
  <c r="F32" i="6"/>
  <c r="F31" i="6" s="1"/>
  <c r="H57" i="6"/>
  <c r="H97" i="6"/>
  <c r="H34" i="4"/>
  <c r="H51" i="4"/>
  <c r="I131" i="4"/>
  <c r="F33" i="3"/>
  <c r="D127" i="3"/>
  <c r="Q60" i="1"/>
  <c r="AA60" i="1" s="1"/>
  <c r="Z67" i="1"/>
  <c r="AE85" i="1"/>
  <c r="Z115" i="1"/>
  <c r="Z127" i="1"/>
  <c r="Z131" i="1"/>
  <c r="AI134" i="1"/>
  <c r="Q154" i="1"/>
  <c r="AA154" i="1" s="1"/>
  <c r="AA157" i="1"/>
  <c r="I88" i="2"/>
  <c r="H94" i="2"/>
  <c r="H100" i="2"/>
  <c r="H39" i="11"/>
  <c r="H91" i="11"/>
  <c r="H121" i="11"/>
  <c r="H151" i="11"/>
  <c r="I88" i="10"/>
  <c r="H115" i="10"/>
  <c r="H151" i="10"/>
  <c r="H74" i="9"/>
  <c r="I91" i="9"/>
  <c r="H100" i="9"/>
  <c r="H109" i="9"/>
  <c r="H112" i="9"/>
  <c r="H88" i="8"/>
  <c r="H109" i="8"/>
  <c r="H128" i="8"/>
  <c r="H131" i="8"/>
  <c r="H134" i="8"/>
  <c r="H137" i="8"/>
  <c r="E87" i="6"/>
  <c r="I91" i="6"/>
  <c r="I94" i="6"/>
  <c r="F127" i="6"/>
  <c r="H121" i="5"/>
  <c r="H91" i="4"/>
  <c r="H45" i="3"/>
  <c r="G82" i="3"/>
  <c r="G31" i="3" s="1"/>
  <c r="I100" i="3"/>
  <c r="F127" i="3"/>
  <c r="H137" i="3"/>
  <c r="G87" i="11"/>
  <c r="F87" i="11"/>
  <c r="F83" i="11" s="1"/>
  <c r="H87" i="8"/>
  <c r="I88" i="6"/>
  <c r="F87" i="6"/>
  <c r="F83" i="6" s="1"/>
  <c r="G83" i="3"/>
  <c r="H91" i="2"/>
  <c r="H103" i="11"/>
  <c r="H155" i="11"/>
  <c r="H106" i="11"/>
  <c r="F82" i="11"/>
  <c r="H64" i="11"/>
  <c r="H121" i="10"/>
  <c r="O77" i="1"/>
  <c r="H74" i="10"/>
  <c r="H155" i="9"/>
  <c r="H146" i="9"/>
  <c r="F83" i="8"/>
  <c r="H74" i="8"/>
  <c r="H64" i="8"/>
  <c r="H124" i="6"/>
  <c r="H74" i="6"/>
  <c r="F83" i="5"/>
  <c r="H155" i="4"/>
  <c r="H137" i="4"/>
  <c r="H121" i="3"/>
  <c r="H64" i="2"/>
  <c r="H146" i="2"/>
  <c r="H84" i="2"/>
  <c r="V36" i="1"/>
  <c r="Q42" i="1"/>
  <c r="AA42" i="1" s="1"/>
  <c r="R36" i="1"/>
  <c r="R35" i="1" s="1"/>
  <c r="F33" i="11"/>
  <c r="F32" i="11" s="1"/>
  <c r="H34" i="10"/>
  <c r="F33" i="8"/>
  <c r="F32" i="8" s="1"/>
  <c r="H34" i="5"/>
  <c r="H33" i="4"/>
  <c r="E36" i="1"/>
  <c r="E35" i="1" s="1"/>
  <c r="AB37" i="1"/>
  <c r="AA38" i="1"/>
  <c r="Z37" i="1"/>
  <c r="D83" i="7"/>
  <c r="H94" i="10"/>
  <c r="D87" i="10"/>
  <c r="G83" i="9"/>
  <c r="G31" i="9"/>
  <c r="H33" i="5"/>
  <c r="D32" i="10"/>
  <c r="H33" i="10"/>
  <c r="F33" i="9"/>
  <c r="F32" i="9" s="1"/>
  <c r="H39" i="9"/>
  <c r="D83" i="8"/>
  <c r="H83" i="8" s="1"/>
  <c r="I91" i="11"/>
  <c r="E87" i="11"/>
  <c r="D64" i="10"/>
  <c r="H64" i="10" s="1"/>
  <c r="H65" i="10"/>
  <c r="G82" i="11"/>
  <c r="H97" i="9"/>
  <c r="D83" i="9"/>
  <c r="D33" i="6"/>
  <c r="H34" i="6"/>
  <c r="H84" i="7"/>
  <c r="I88" i="5"/>
  <c r="E87" i="5"/>
  <c r="F32" i="2"/>
  <c r="H46" i="8"/>
  <c r="D45" i="8"/>
  <c r="H45" i="8" s="1"/>
  <c r="H91" i="7"/>
  <c r="H88" i="6"/>
  <c r="D87" i="6"/>
  <c r="H87" i="4"/>
  <c r="E82" i="6"/>
  <c r="G31" i="5"/>
  <c r="G83" i="5"/>
  <c r="D32" i="11"/>
  <c r="E82" i="7"/>
  <c r="I87" i="7"/>
  <c r="F82" i="6"/>
  <c r="H84" i="4"/>
  <c r="O112" i="1"/>
  <c r="H109" i="2"/>
  <c r="H84" i="11"/>
  <c r="D83" i="11"/>
  <c r="D82" i="11"/>
  <c r="D45" i="2"/>
  <c r="H46" i="2"/>
  <c r="F87" i="10"/>
  <c r="F82" i="10" s="1"/>
  <c r="I94" i="9"/>
  <c r="E87" i="9"/>
  <c r="G87" i="8"/>
  <c r="I94" i="8"/>
  <c r="G31" i="2"/>
  <c r="G83" i="2"/>
  <c r="D87" i="11"/>
  <c r="H87" i="11" s="1"/>
  <c r="D87" i="2"/>
  <c r="D83" i="2" s="1"/>
  <c r="F127" i="10"/>
  <c r="H127" i="10" s="1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H131" i="9"/>
  <c r="F82" i="8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D32" i="5" s="1"/>
  <c r="H46" i="5"/>
  <c r="H137" i="11"/>
  <c r="D33" i="9"/>
  <c r="H51" i="8"/>
  <c r="I88" i="8"/>
  <c r="H97" i="8"/>
  <c r="H97" i="7"/>
  <c r="F32" i="5"/>
  <c r="F45" i="5"/>
  <c r="H124" i="5"/>
  <c r="H146" i="5"/>
  <c r="I88" i="4"/>
  <c r="H84" i="3"/>
  <c r="I88" i="3"/>
  <c r="H94" i="3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D83" i="4" s="1"/>
  <c r="H88" i="3"/>
  <c r="F87" i="3"/>
  <c r="H87" i="3" s="1"/>
  <c r="H106" i="3"/>
  <c r="AF36" i="1"/>
  <c r="V35" i="1"/>
  <c r="AG36" i="1"/>
  <c r="W35" i="1"/>
  <c r="AF67" i="1"/>
  <c r="AH35" i="1"/>
  <c r="X34" i="1"/>
  <c r="AH34" i="1" s="1"/>
  <c r="U35" i="1"/>
  <c r="AI85" i="1"/>
  <c r="AI86" i="1" s="1"/>
  <c r="Y34" i="1"/>
  <c r="Y86" i="1"/>
  <c r="AH36" i="1"/>
  <c r="AD42" i="1"/>
  <c r="AD54" i="1"/>
  <c r="AF68" i="1"/>
  <c r="AD154" i="1"/>
  <c r="AG68" i="1"/>
  <c r="Q37" i="1"/>
  <c r="AA37" i="1" s="1"/>
  <c r="Q49" i="1"/>
  <c r="Q68" i="1"/>
  <c r="AA145" i="1"/>
  <c r="R34" i="1"/>
  <c r="T36" i="1"/>
  <c r="T48" i="1"/>
  <c r="AI90" i="1"/>
  <c r="AF37" i="1"/>
  <c r="AF49" i="1"/>
  <c r="AC35" i="1"/>
  <c r="AE42" i="1"/>
  <c r="AE54" i="1"/>
  <c r="AG37" i="1"/>
  <c r="AG49" i="1"/>
  <c r="N86" i="1"/>
  <c r="N34" i="1"/>
  <c r="F48" i="1"/>
  <c r="H35" i="1"/>
  <c r="H34" i="1" s="1"/>
  <c r="AC34" i="1" s="1"/>
  <c r="J36" i="1"/>
  <c r="J35" i="1" s="1"/>
  <c r="J34" i="1" s="1"/>
  <c r="F68" i="1"/>
  <c r="F49" i="1"/>
  <c r="E85" i="1"/>
  <c r="E34" i="1" s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Q67" i="1" l="1"/>
  <c r="AA67" i="1" s="1"/>
  <c r="F32" i="3"/>
  <c r="H33" i="11"/>
  <c r="P86" i="1"/>
  <c r="Z86" i="1" s="1"/>
  <c r="P85" i="1"/>
  <c r="P34" i="1" s="1"/>
  <c r="Z34" i="1" s="1"/>
  <c r="F31" i="10"/>
  <c r="D26" i="10" s="1"/>
  <c r="H127" i="2"/>
  <c r="AA68" i="1"/>
  <c r="D82" i="4"/>
  <c r="F83" i="2"/>
  <c r="AA49" i="1"/>
  <c r="AE36" i="1"/>
  <c r="F83" i="10"/>
  <c r="H127" i="6"/>
  <c r="AI34" i="1"/>
  <c r="H83" i="11"/>
  <c r="F31" i="11"/>
  <c r="D26" i="11" s="1"/>
  <c r="H82" i="11"/>
  <c r="F31" i="5"/>
  <c r="F31" i="8"/>
  <c r="D26" i="8" s="1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31" i="5" s="1"/>
  <c r="H127" i="4"/>
  <c r="H45" i="5"/>
  <c r="I87" i="4"/>
  <c r="E82" i="4"/>
  <c r="H82" i="8"/>
  <c r="D31" i="1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U34" i="1"/>
  <c r="AE34" i="1" s="1"/>
  <c r="AE35" i="1"/>
  <c r="AG35" i="1"/>
  <c r="W34" i="1"/>
  <c r="AG34" i="1" s="1"/>
  <c r="F36" i="1"/>
  <c r="G35" i="1"/>
  <c r="AB35" i="1" s="1"/>
  <c r="O90" i="1"/>
  <c r="D26" i="6"/>
  <c r="O36" i="1"/>
  <c r="O130" i="1"/>
  <c r="D130" i="1"/>
  <c r="D36" i="1"/>
  <c r="D67" i="1"/>
  <c r="D48" i="1"/>
  <c r="D90" i="1"/>
  <c r="O48" i="1"/>
  <c r="Z85" i="1" l="1"/>
  <c r="H31" i="10"/>
  <c r="H31" i="11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E27" i="1"/>
  <c r="D35" i="1"/>
  <c r="O35" i="1"/>
  <c r="D85" i="1"/>
  <c r="D26" i="2"/>
  <c r="H31" i="9" l="1"/>
  <c r="AA35" i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<sst xmlns="http://schemas.openxmlformats.org/spreadsheetml/2006/main" count="2981" uniqueCount="266">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</sst>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7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303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8" fillId="6" borderId="0" xfId="0" applyFont="1" applyFill="1"/>
    <xf numFmtId="0" fontId="4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3" borderId="0" xfId="0" applyFont="1" applyFill="1"/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4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1" fillId="3" borderId="0" xfId="0" applyFont="1" applyFill="1"/>
    <xf numFmtId="0" fontId="1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2" fillId="3" borderId="0" xfId="0" applyFont="1" applyFill="1"/>
    <xf numFmtId="0" fontId="1" fillId="3" borderId="0" xfId="0" applyFont="1" applyFill="1" applyAlignment="1" applyProtection="1">
      <alignment horizontal="left" indent="2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/>
    <xf numFmtId="0" fontId="11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2" fillId="7" borderId="7" xfId="0" applyFont="1" applyFill="1" applyBorder="1"/>
    <xf numFmtId="0" fontId="2" fillId="3" borderId="0" xfId="0" applyFont="1" applyFill="1" applyAlignment="1">
      <alignment horizontal="right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3" fillId="8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3" fillId="8" borderId="6" xfId="0" applyFont="1" applyFill="1" applyBorder="1"/>
    <xf numFmtId="0" fontId="1" fillId="5" borderId="0" xfId="0" applyFont="1" applyFill="1"/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3" fillId="2" borderId="0" xfId="0" applyFont="1" applyFill="1" applyAlignment="1" applyProtection="1">
      <alignment vertical="center" shrinkToFit="1"/>
      <protection hidden="1"/>
    </xf>
    <xf numFmtId="0" fontId="13" fillId="2" borderId="0" xfId="0" applyFont="1" applyFill="1" applyProtection="1">
      <protection hidden="1"/>
    </xf>
    <xf numFmtId="0" fontId="25" fillId="2" borderId="0" xfId="0" applyFont="1" applyFill="1"/>
    <xf numFmtId="0" fontId="19" fillId="2" borderId="0" xfId="0" applyFont="1" applyFill="1" applyAlignment="1" applyProtection="1">
      <alignment horizontal="left" vertical="center" wrapText="1"/>
      <protection hidden="1"/>
    </xf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C67" zoomScale="70" zoomScaleNormal="70" workbookViewId="0">
      <selection activeCell="J93" sqref="J93"/>
    </sheetView>
  </sheetViews>
  <sheetFormatPr baseColWidth="10" defaultColWidth="9.140625" defaultRowHeight="15" x14ac:dyDescent="0.25"/>
  <cols>
    <col min="1" max="1" width="14.7109375" style="46" customWidth="1"/>
    <col min="2" max="2" width="8.85546875" style="46" customWidth="1"/>
    <col min="3" max="3" width="34.7109375" style="46" customWidth="1"/>
    <col min="4" max="4" width="14.140625" style="46" customWidth="1"/>
    <col min="5" max="5" width="17.7109375" style="46" customWidth="1"/>
    <col min="6" max="6" width="13.7109375" style="46" customWidth="1"/>
    <col min="7" max="8" width="12.140625" style="46" customWidth="1"/>
    <col min="9" max="9" width="13.5703125" style="46" customWidth="1"/>
    <col min="10" max="11" width="12.140625" style="46" customWidth="1"/>
    <col min="12" max="13" width="13.28515625" style="46" customWidth="1"/>
    <col min="14" max="14" width="10.85546875" style="46" customWidth="1"/>
    <col min="15" max="15" width="14.28515625" style="46" customWidth="1"/>
    <col min="16" max="16" width="15.7109375" style="46" customWidth="1"/>
    <col min="17" max="17" width="13.5703125" style="46" customWidth="1"/>
    <col min="18" max="19" width="12.140625" style="46" customWidth="1"/>
    <col min="20" max="20" width="13.42578125" style="46" customWidth="1"/>
    <col min="21" max="22" width="12.140625" style="46" customWidth="1"/>
    <col min="23" max="24" width="13.28515625" style="46" customWidth="1"/>
    <col min="25" max="27" width="10.85546875" style="46" customWidth="1"/>
    <col min="28" max="30" width="12.7109375" style="46" customWidth="1"/>
    <col min="31" max="32" width="12.7109375" style="15" customWidth="1"/>
    <col min="33" max="33" width="13.5703125" style="15" customWidth="1"/>
    <col min="34" max="34" width="12.7109375" style="15" customWidth="1"/>
    <col min="35" max="35" width="11.42578125" style="15" customWidth="1"/>
    <col min="36" max="36" width="3.140625" style="1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4"/>
      <c r="AG1" s="14"/>
      <c r="AH1" s="14"/>
      <c r="AI1" s="14"/>
      <c r="AJ1" s="14"/>
      <c r="AK1" s="227">
        <v>2020</v>
      </c>
    </row>
    <row r="2" spans="1:37" ht="20.25" customHeight="1" x14ac:dyDescent="0.25">
      <c r="A2" s="286" t="s">
        <v>0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91"/>
      <c r="W2" s="16"/>
      <c r="X2" s="16"/>
      <c r="Y2" s="16"/>
      <c r="Z2" s="16"/>
      <c r="AA2" s="16"/>
      <c r="AB2" s="16"/>
      <c r="AC2" s="16"/>
      <c r="AD2" s="16"/>
      <c r="AE2" s="17"/>
      <c r="AF2" s="17"/>
      <c r="AG2" s="17"/>
      <c r="AH2" s="17"/>
      <c r="AI2" s="17"/>
      <c r="AJ2" s="18"/>
      <c r="AK2" s="227">
        <v>2019</v>
      </c>
    </row>
    <row r="3" spans="1:37" ht="18" customHeight="1" x14ac:dyDescent="0.25">
      <c r="A3" s="287" t="s">
        <v>1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91"/>
      <c r="W3" s="19"/>
      <c r="X3" s="19"/>
      <c r="Y3" s="19"/>
      <c r="Z3" s="19"/>
      <c r="AA3" s="19"/>
      <c r="AB3" s="19"/>
      <c r="AC3" s="19"/>
      <c r="AD3" s="19"/>
      <c r="AE3" s="17"/>
      <c r="AF3" s="17"/>
      <c r="AG3" s="17"/>
      <c r="AH3" s="17"/>
      <c r="AI3" s="17"/>
      <c r="AJ3" s="18"/>
      <c r="AK3" s="227">
        <v>2018</v>
      </c>
    </row>
    <row r="4" spans="1:37" ht="15.75" customHeight="1" x14ac:dyDescent="0.25">
      <c r="A4" s="20"/>
      <c r="B4" s="89"/>
      <c r="C4" s="89"/>
      <c r="D4" s="8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90" t="s">
        <v>2</v>
      </c>
      <c r="V4" s="91"/>
      <c r="W4" s="20"/>
      <c r="X4" s="20"/>
      <c r="Y4" s="20"/>
      <c r="Z4" s="20"/>
      <c r="AA4" s="20"/>
      <c r="AB4" s="20"/>
      <c r="AC4" s="20"/>
      <c r="AD4" s="20"/>
      <c r="AE4" s="17"/>
      <c r="AF4" s="17"/>
      <c r="AG4" s="17"/>
      <c r="AH4" s="17"/>
      <c r="AI4" s="17"/>
      <c r="AJ4" s="18"/>
      <c r="AK4" s="227">
        <v>2017</v>
      </c>
    </row>
    <row r="5" spans="1:37" ht="15.75" customHeight="1" x14ac:dyDescent="0.25">
      <c r="A5" s="7" t="s">
        <v>3</v>
      </c>
      <c r="B5" s="7"/>
      <c r="C5" s="7"/>
      <c r="D5" s="7"/>
      <c r="E5" s="288" t="s">
        <v>4</v>
      </c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3"/>
      <c r="T5" s="3"/>
      <c r="U5" s="91" t="s">
        <v>5</v>
      </c>
      <c r="V5" s="9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0"/>
      <c r="AK5" s="227">
        <v>2016</v>
      </c>
    </row>
    <row r="6" spans="1:37" x14ac:dyDescent="0.25">
      <c r="A6" s="2" t="s">
        <v>6</v>
      </c>
      <c r="B6" s="2"/>
      <c r="C6" s="2"/>
      <c r="D6" s="2"/>
      <c r="E6" s="289" t="s">
        <v>265</v>
      </c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4"/>
      <c r="T6" s="4"/>
      <c r="U6" s="91" t="s">
        <v>7</v>
      </c>
      <c r="V6" s="9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1"/>
      <c r="AK6" s="228">
        <v>2015</v>
      </c>
    </row>
    <row r="7" spans="1:37" x14ac:dyDescent="0.25">
      <c r="A7" s="2" t="s">
        <v>8</v>
      </c>
      <c r="B7" s="2"/>
      <c r="C7" s="2"/>
      <c r="D7" s="2"/>
      <c r="E7" s="289" t="s">
        <v>5</v>
      </c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2"/>
      <c r="AK7" s="229">
        <v>2014</v>
      </c>
    </row>
    <row r="8" spans="1:37" x14ac:dyDescent="0.25">
      <c r="A8" s="2" t="s">
        <v>9</v>
      </c>
      <c r="B8" s="2"/>
      <c r="C8" s="2"/>
      <c r="D8" s="2"/>
      <c r="E8" s="281">
        <v>44565</v>
      </c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11"/>
      <c r="AK8" s="230">
        <v>2013</v>
      </c>
    </row>
    <row r="9" spans="1:37" ht="15.75" customHeight="1" x14ac:dyDescent="0.25">
      <c r="A9" s="8" t="s">
        <v>10</v>
      </c>
      <c r="B9" s="6"/>
      <c r="C9" s="6"/>
      <c r="D9" s="6"/>
      <c r="E9" s="6"/>
      <c r="F9" s="6"/>
      <c r="G9" s="21"/>
      <c r="H9" s="21"/>
      <c r="I9" s="21"/>
      <c r="J9" s="21"/>
      <c r="K9" s="21"/>
      <c r="L9" s="94"/>
      <c r="M9" s="21"/>
      <c r="N9" s="21"/>
      <c r="O9" s="21"/>
      <c r="P9" s="21"/>
      <c r="Q9" s="21"/>
      <c r="R9" s="21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17"/>
      <c r="AJ9" s="18"/>
      <c r="AK9" s="231">
        <v>2012</v>
      </c>
    </row>
    <row r="10" spans="1:37" x14ac:dyDescent="0.25">
      <c r="A10" s="21"/>
      <c r="B10" s="1"/>
      <c r="C10" s="23"/>
      <c r="D10" s="23"/>
      <c r="E10" s="283">
        <v>2021</v>
      </c>
      <c r="F10" s="283"/>
      <c r="G10" s="283"/>
      <c r="H10" s="284" t="s">
        <v>11</v>
      </c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195"/>
      <c r="W10" s="195"/>
      <c r="X10" s="195"/>
      <c r="Y10" s="195"/>
      <c r="Z10" s="195"/>
      <c r="AA10" s="195"/>
      <c r="AB10" s="195"/>
      <c r="AC10" s="21"/>
      <c r="AD10" s="21"/>
      <c r="AE10" s="22"/>
      <c r="AF10" s="22"/>
      <c r="AG10" s="22"/>
      <c r="AH10" s="22"/>
      <c r="AI10" s="17"/>
      <c r="AJ10" s="18"/>
      <c r="AK10" s="231">
        <v>2011</v>
      </c>
    </row>
    <row r="11" spans="1:37" x14ac:dyDescent="0.25">
      <c r="A11" s="21"/>
      <c r="B11" s="1"/>
      <c r="C11" s="23"/>
      <c r="D11" s="23"/>
      <c r="E11" s="285" t="s">
        <v>37</v>
      </c>
      <c r="F11" s="285"/>
      <c r="G11" s="285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195"/>
      <c r="W11" s="195"/>
      <c r="X11" s="195"/>
      <c r="Y11" s="195"/>
      <c r="Z11" s="195"/>
      <c r="AA11" s="195"/>
      <c r="AB11" s="195"/>
      <c r="AC11" s="21"/>
      <c r="AD11" s="21"/>
      <c r="AE11" s="22"/>
      <c r="AF11" s="22"/>
      <c r="AG11" s="22"/>
      <c r="AH11" s="22"/>
      <c r="AI11" s="17"/>
      <c r="AJ11" s="18"/>
      <c r="AK11" s="231">
        <v>2010</v>
      </c>
    </row>
    <row r="12" spans="1:37" ht="18" customHeight="1" x14ac:dyDescent="0.25">
      <c r="A12" s="24"/>
      <c r="B12" s="24"/>
      <c r="C12" s="25"/>
      <c r="D12" s="25"/>
      <c r="E12" s="25"/>
      <c r="F12" s="25"/>
      <c r="G12" s="25"/>
      <c r="H12" s="25"/>
      <c r="I12" s="25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5"/>
      <c r="AD12" s="25"/>
      <c r="AE12" s="27"/>
      <c r="AF12" s="27"/>
      <c r="AG12" s="27"/>
      <c r="AH12" s="27"/>
      <c r="AI12" s="28"/>
      <c r="AJ12" s="18"/>
    </row>
    <row r="13" spans="1:37" ht="18" customHeight="1" x14ac:dyDescent="0.25">
      <c r="A13" s="29" t="s">
        <v>13</v>
      </c>
      <c r="B13" s="30"/>
      <c r="C13" s="30"/>
      <c r="D13" s="30"/>
      <c r="E13" s="30"/>
      <c r="F13" s="30"/>
      <c r="G13" s="21"/>
      <c r="H13" s="21"/>
      <c r="I13" s="21"/>
      <c r="J13" s="31"/>
      <c r="K13" s="31"/>
      <c r="L13" s="31"/>
      <c r="M13" s="31"/>
      <c r="N13" s="31"/>
      <c r="O13" s="31"/>
      <c r="P13" s="31"/>
      <c r="Q13" s="31"/>
      <c r="R13" s="92" t="s">
        <v>12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21"/>
      <c r="AD13" s="21"/>
      <c r="AE13" s="22"/>
      <c r="AF13" s="17"/>
      <c r="AG13" s="17"/>
      <c r="AH13" s="17"/>
      <c r="AI13" s="17"/>
      <c r="AJ13" s="18"/>
    </row>
    <row r="14" spans="1:37" ht="18" customHeight="1" x14ac:dyDescent="0.25">
      <c r="A14" s="30" t="s">
        <v>14</v>
      </c>
      <c r="B14" s="30"/>
      <c r="C14" s="30"/>
      <c r="D14" s="30"/>
      <c r="E14" s="30"/>
      <c r="F14" s="30"/>
      <c r="G14" s="21"/>
      <c r="H14" s="21"/>
      <c r="I14" s="21"/>
      <c r="J14" s="31"/>
      <c r="K14" s="31"/>
      <c r="L14" s="31"/>
      <c r="M14" s="31"/>
      <c r="N14" s="31"/>
      <c r="O14" s="31"/>
      <c r="P14" s="31"/>
      <c r="Q14" s="31"/>
      <c r="R14" s="93" t="s">
        <v>15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21"/>
      <c r="AD14" s="21"/>
      <c r="AE14" s="22"/>
      <c r="AF14" s="17"/>
      <c r="AG14" s="17"/>
      <c r="AH14" s="17"/>
      <c r="AI14" s="17"/>
      <c r="AJ14" s="18"/>
    </row>
    <row r="15" spans="1:37" ht="18" customHeight="1" x14ac:dyDescent="0.25">
      <c r="A15" s="30" t="s">
        <v>16</v>
      </c>
      <c r="B15" s="30"/>
      <c r="C15" s="30"/>
      <c r="D15" s="30"/>
      <c r="E15" s="30"/>
      <c r="F15" s="30"/>
      <c r="G15" s="21"/>
      <c r="H15" s="21"/>
      <c r="I15" s="21"/>
      <c r="J15" s="31"/>
      <c r="K15" s="31"/>
      <c r="L15" s="31"/>
      <c r="M15" s="31"/>
      <c r="N15" s="31"/>
      <c r="O15" s="31"/>
      <c r="P15" s="31"/>
      <c r="Q15" s="31"/>
      <c r="R15" s="93" t="s">
        <v>17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21"/>
      <c r="AD15" s="21"/>
      <c r="AE15" s="22"/>
      <c r="AF15" s="17"/>
      <c r="AG15" s="17"/>
      <c r="AH15" s="17"/>
      <c r="AI15" s="17"/>
      <c r="AJ15" s="18"/>
    </row>
    <row r="16" spans="1:37" ht="18" customHeight="1" x14ac:dyDescent="0.25">
      <c r="A16" s="30" t="s">
        <v>18</v>
      </c>
      <c r="B16" s="30"/>
      <c r="C16" s="30"/>
      <c r="D16" s="30"/>
      <c r="E16" s="30"/>
      <c r="F16" s="30"/>
      <c r="G16" s="21"/>
      <c r="H16" s="21"/>
      <c r="I16" s="21"/>
      <c r="J16" s="31"/>
      <c r="K16" s="31"/>
      <c r="L16" s="31"/>
      <c r="M16" s="31"/>
      <c r="N16" s="31"/>
      <c r="O16" s="31"/>
      <c r="P16" s="31"/>
      <c r="Q16" s="31"/>
      <c r="R16" s="93" t="s">
        <v>19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21"/>
      <c r="AD16" s="21"/>
      <c r="AE16" s="22"/>
      <c r="AF16" s="17"/>
      <c r="AG16" s="17"/>
      <c r="AH16" s="17"/>
      <c r="AI16" s="17"/>
      <c r="AJ16" s="18"/>
    </row>
    <row r="17" spans="1:36" ht="18" customHeight="1" x14ac:dyDescent="0.25">
      <c r="A17" s="30" t="s">
        <v>20</v>
      </c>
      <c r="B17" s="30"/>
      <c r="C17" s="30"/>
      <c r="D17" s="30"/>
      <c r="E17" s="30"/>
      <c r="F17" s="30"/>
      <c r="G17" s="21"/>
      <c r="H17" s="21"/>
      <c r="I17" s="21"/>
      <c r="J17" s="31"/>
      <c r="K17" s="31"/>
      <c r="L17" s="31"/>
      <c r="M17" s="31"/>
      <c r="N17" s="31"/>
      <c r="O17" s="31"/>
      <c r="P17" s="31"/>
      <c r="Q17" s="31"/>
      <c r="R17" s="93" t="s">
        <v>21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21"/>
      <c r="AD17" s="21"/>
      <c r="AE17" s="22"/>
      <c r="AF17" s="17"/>
      <c r="AG17" s="17"/>
      <c r="AH17" s="17"/>
      <c r="AI17" s="17"/>
      <c r="AJ17" s="18"/>
    </row>
    <row r="18" spans="1:36" ht="18" customHeight="1" x14ac:dyDescent="0.25">
      <c r="A18" s="30" t="s">
        <v>22</v>
      </c>
      <c r="B18" s="30"/>
      <c r="C18" s="30"/>
      <c r="D18" s="30"/>
      <c r="E18" s="30"/>
      <c r="F18" s="30"/>
      <c r="G18" s="21"/>
      <c r="H18" s="21"/>
      <c r="I18" s="21"/>
      <c r="J18" s="31"/>
      <c r="K18" s="31"/>
      <c r="L18" s="31"/>
      <c r="M18" s="31"/>
      <c r="N18" s="31"/>
      <c r="O18" s="31"/>
      <c r="P18" s="31"/>
      <c r="Q18" s="31"/>
      <c r="R18" s="93" t="s">
        <v>23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21"/>
      <c r="AD18" s="21"/>
      <c r="AE18" s="22"/>
      <c r="AF18" s="17"/>
      <c r="AG18" s="17"/>
      <c r="AH18" s="17"/>
      <c r="AI18" s="17"/>
      <c r="AJ18" s="18"/>
    </row>
    <row r="19" spans="1:36" ht="18" customHeight="1" x14ac:dyDescent="0.25">
      <c r="A19" s="30" t="s">
        <v>24</v>
      </c>
      <c r="B19" s="32"/>
      <c r="C19" s="32"/>
      <c r="D19" s="32"/>
      <c r="E19" s="32"/>
      <c r="F19" s="32"/>
      <c r="G19" s="33"/>
      <c r="H19" s="33"/>
      <c r="I19" s="33"/>
      <c r="J19" s="34"/>
      <c r="K19" s="31"/>
      <c r="L19" s="31"/>
      <c r="M19" s="31"/>
      <c r="N19" s="31"/>
      <c r="O19" s="31"/>
      <c r="P19" s="31"/>
      <c r="Q19" s="31"/>
      <c r="R19" s="93" t="s">
        <v>25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21"/>
      <c r="AD19" s="21"/>
      <c r="AE19" s="22"/>
      <c r="AF19" s="17"/>
      <c r="AG19" s="17"/>
      <c r="AH19" s="17"/>
      <c r="AI19" s="17"/>
      <c r="AJ19" s="18"/>
    </row>
    <row r="20" spans="1:36" ht="18" customHeight="1" x14ac:dyDescent="0.25">
      <c r="A20" s="30" t="s">
        <v>26</v>
      </c>
      <c r="B20" s="32"/>
      <c r="C20" s="32"/>
      <c r="D20" s="32"/>
      <c r="E20" s="32"/>
      <c r="F20" s="32"/>
      <c r="G20" s="33"/>
      <c r="H20" s="33"/>
      <c r="I20" s="33"/>
      <c r="J20" s="34"/>
      <c r="K20" s="34"/>
      <c r="L20" s="34"/>
      <c r="M20" s="34"/>
      <c r="N20" s="34"/>
      <c r="O20" s="34"/>
      <c r="P20" s="34"/>
      <c r="Q20" s="34"/>
      <c r="R20" s="93" t="s">
        <v>27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3"/>
      <c r="AD20" s="33"/>
      <c r="AE20" s="17"/>
      <c r="AF20" s="17"/>
      <c r="AG20" s="17"/>
      <c r="AH20" s="17"/>
      <c r="AI20" s="17"/>
      <c r="AJ20" s="18"/>
    </row>
    <row r="21" spans="1:36" ht="18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4"/>
      <c r="L21" s="34"/>
      <c r="M21" s="34"/>
      <c r="N21" s="34"/>
      <c r="O21" s="34"/>
      <c r="P21" s="34"/>
      <c r="Q21" s="34"/>
      <c r="R21" s="93" t="s">
        <v>28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3"/>
      <c r="AD21" s="33"/>
      <c r="AE21" s="17"/>
      <c r="AF21" s="17"/>
      <c r="AG21" s="17"/>
      <c r="AH21" s="17"/>
      <c r="AI21" s="17"/>
      <c r="AJ21" s="18"/>
    </row>
    <row r="22" spans="1:36" ht="18" customHeight="1" x14ac:dyDescent="0.25">
      <c r="A22" s="30"/>
      <c r="B22" s="32"/>
      <c r="C22" s="32"/>
      <c r="D22" s="32"/>
      <c r="E22" s="32"/>
      <c r="F22" s="32"/>
      <c r="G22" s="33"/>
      <c r="H22" s="33"/>
      <c r="I22" s="33"/>
      <c r="J22" s="34"/>
      <c r="K22" s="34"/>
      <c r="L22" s="34"/>
      <c r="M22" s="34"/>
      <c r="N22" s="34"/>
      <c r="O22" s="34"/>
      <c r="P22" s="34"/>
      <c r="Q22" s="34"/>
      <c r="R22" s="93" t="s">
        <v>29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3"/>
      <c r="AD22" s="33"/>
      <c r="AE22" s="17"/>
      <c r="AF22" s="17"/>
      <c r="AG22" s="17"/>
      <c r="AH22" s="17"/>
      <c r="AI22" s="17"/>
      <c r="AJ22" s="18"/>
    </row>
    <row r="23" spans="1:36" ht="18" customHeight="1" x14ac:dyDescent="0.25">
      <c r="A23" s="54" t="s">
        <v>30</v>
      </c>
      <c r="B23" s="32"/>
      <c r="C23" s="32"/>
      <c r="D23" s="32"/>
      <c r="E23" s="32"/>
      <c r="F23" s="32"/>
      <c r="G23" s="33"/>
      <c r="H23" s="33"/>
      <c r="I23" s="33"/>
      <c r="J23" s="34"/>
      <c r="K23" s="34"/>
      <c r="L23" s="34"/>
      <c r="M23" s="34"/>
      <c r="N23" s="34"/>
      <c r="O23" s="34"/>
      <c r="P23" s="34"/>
      <c r="Q23" s="34"/>
      <c r="R23" s="93" t="s">
        <v>31</v>
      </c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3"/>
      <c r="AD23" s="33"/>
      <c r="AE23" s="17"/>
      <c r="AF23" s="17"/>
      <c r="AG23" s="17"/>
      <c r="AH23" s="17"/>
      <c r="AI23" s="17"/>
      <c r="AJ23" s="18"/>
    </row>
    <row r="24" spans="1:36" x14ac:dyDescent="0.25">
      <c r="A24" s="57" t="s">
        <v>32</v>
      </c>
      <c r="B24" s="9"/>
      <c r="C24" s="9"/>
      <c r="D24" s="9"/>
      <c r="E24" s="56">
        <f>(E34)</f>
        <v>0</v>
      </c>
      <c r="F24" s="35"/>
      <c r="G24" s="54" t="s">
        <v>33</v>
      </c>
      <c r="H24" s="39"/>
      <c r="I24" s="39"/>
      <c r="J24" s="39"/>
      <c r="K24" s="39"/>
      <c r="L24" s="39"/>
      <c r="M24" s="39"/>
      <c r="N24" s="39"/>
      <c r="O24" s="39"/>
      <c r="P24" s="36"/>
      <c r="Q24" s="36"/>
      <c r="R24" s="93" t="s">
        <v>34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7"/>
      <c r="AD24" s="38"/>
      <c r="AE24" s="38"/>
      <c r="AF24" s="39"/>
      <c r="AG24" s="39"/>
      <c r="AH24" s="39"/>
      <c r="AI24" s="39"/>
      <c r="AJ24" s="18"/>
    </row>
    <row r="25" spans="1:36" x14ac:dyDescent="0.25">
      <c r="A25" s="57" t="s">
        <v>35</v>
      </c>
      <c r="B25" s="9"/>
      <c r="C25" s="9"/>
      <c r="D25" s="9"/>
      <c r="E25" s="56">
        <f>(F34)</f>
        <v>0</v>
      </c>
      <c r="F25" s="35"/>
      <c r="G25" s="58" t="s">
        <v>36</v>
      </c>
      <c r="H25" s="36"/>
      <c r="I25" s="39"/>
      <c r="J25" s="55">
        <f>SUM(E24,E27)</f>
        <v>2535</v>
      </c>
      <c r="K25" s="39"/>
      <c r="L25" s="39"/>
      <c r="M25" s="39"/>
      <c r="N25" s="39"/>
      <c r="O25" s="39"/>
      <c r="P25" s="36"/>
      <c r="Q25" s="36"/>
      <c r="R25" s="93" t="s">
        <v>37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7"/>
      <c r="AD25" s="38"/>
      <c r="AE25" s="38"/>
      <c r="AF25" s="39"/>
      <c r="AG25" s="39"/>
      <c r="AH25" s="39"/>
      <c r="AI25" s="39"/>
      <c r="AJ25" s="18"/>
    </row>
    <row r="26" spans="1:36" x14ac:dyDescent="0.25">
      <c r="A26" s="54" t="s">
        <v>38</v>
      </c>
      <c r="B26" s="32"/>
      <c r="C26" s="32"/>
      <c r="D26" s="32"/>
      <c r="E26" s="32"/>
      <c r="F26" s="35"/>
      <c r="G26" s="58" t="s">
        <v>39</v>
      </c>
      <c r="H26" s="36"/>
      <c r="I26" s="39"/>
      <c r="J26" s="55">
        <f>SUM(E25,E28)</f>
        <v>291</v>
      </c>
      <c r="K26" s="39"/>
      <c r="L26" s="39"/>
      <c r="M26" s="39"/>
      <c r="N26" s="39"/>
      <c r="O26" s="39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7"/>
      <c r="AD26" s="38"/>
      <c r="AE26" s="38"/>
      <c r="AF26" s="39"/>
      <c r="AG26" s="39"/>
      <c r="AH26" s="39"/>
      <c r="AI26" s="39"/>
      <c r="AJ26" s="18"/>
    </row>
    <row r="27" spans="1:36" x14ac:dyDescent="0.25">
      <c r="A27" s="57" t="s">
        <v>40</v>
      </c>
      <c r="B27" s="9"/>
      <c r="C27" s="9"/>
      <c r="D27" s="9"/>
      <c r="E27" s="56">
        <f>(P34)</f>
        <v>2535</v>
      </c>
      <c r="F27" s="35"/>
      <c r="G27" s="39"/>
      <c r="H27" s="39"/>
      <c r="I27" s="39"/>
      <c r="J27" s="36"/>
      <c r="K27" s="39"/>
      <c r="L27" s="39"/>
      <c r="M27" s="39"/>
      <c r="N27" s="36"/>
      <c r="O27" s="36"/>
      <c r="P27" s="36"/>
      <c r="Q27" s="36"/>
      <c r="R27" s="37"/>
      <c r="S27" s="37"/>
      <c r="T27" s="37"/>
      <c r="U27" s="37"/>
      <c r="V27" s="37"/>
      <c r="W27" s="37"/>
      <c r="X27" s="36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18"/>
    </row>
    <row r="28" spans="1:36" x14ac:dyDescent="0.25">
      <c r="A28" s="57" t="s">
        <v>41</v>
      </c>
      <c r="B28" s="9"/>
      <c r="C28" s="9"/>
      <c r="D28" s="9"/>
      <c r="E28" s="56">
        <f>(Q34)</f>
        <v>291</v>
      </c>
      <c r="F28" s="35"/>
      <c r="G28" s="54"/>
      <c r="H28" s="36"/>
      <c r="I28" s="39"/>
      <c r="J28" s="36"/>
      <c r="K28" s="39"/>
      <c r="L28" s="39"/>
      <c r="M28" s="39"/>
      <c r="N28" s="39"/>
      <c r="O28" s="39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7"/>
      <c r="AD28" s="38"/>
      <c r="AE28" s="38"/>
      <c r="AF28" s="39"/>
      <c r="AG28" s="39"/>
      <c r="AH28" s="39"/>
      <c r="AI28" s="39"/>
      <c r="AJ28" s="18"/>
    </row>
    <row r="29" spans="1:36" ht="18" customHeight="1" x14ac:dyDescent="0.25">
      <c r="A29" s="30"/>
      <c r="B29" s="1"/>
      <c r="C29" s="23"/>
      <c r="D29" s="2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18"/>
    </row>
    <row r="30" spans="1:36" x14ac:dyDescent="0.25">
      <c r="A30" s="266" t="s">
        <v>42</v>
      </c>
      <c r="B30" s="266"/>
      <c r="C30" s="267"/>
      <c r="D30" s="196"/>
      <c r="E30" s="266"/>
      <c r="F30" s="266"/>
      <c r="G30" s="266"/>
      <c r="H30" s="266"/>
      <c r="I30" s="266"/>
      <c r="J30" s="266"/>
      <c r="K30" s="266"/>
      <c r="L30" s="266"/>
      <c r="M30" s="266"/>
      <c r="N30" s="267"/>
      <c r="O30" s="196"/>
      <c r="P30" s="266" t="s">
        <v>43</v>
      </c>
      <c r="Q30" s="266"/>
      <c r="R30" s="266"/>
      <c r="S30" s="266"/>
      <c r="T30" s="266"/>
      <c r="U30" s="266"/>
      <c r="V30" s="266"/>
      <c r="W30" s="266"/>
      <c r="X30" s="266"/>
      <c r="Y30" s="267"/>
      <c r="Z30" s="266" t="s">
        <v>44</v>
      </c>
      <c r="AA30" s="266"/>
      <c r="AB30" s="266"/>
      <c r="AC30" s="266"/>
      <c r="AD30" s="266"/>
      <c r="AE30" s="266"/>
      <c r="AF30" s="266"/>
      <c r="AG30" s="266"/>
      <c r="AH30" s="266"/>
      <c r="AI30" s="267"/>
      <c r="AJ30" s="18"/>
    </row>
    <row r="31" spans="1:36" ht="15" customHeight="1" x14ac:dyDescent="0.25">
      <c r="A31" s="268" t="s">
        <v>45</v>
      </c>
      <c r="B31" s="49"/>
      <c r="C31" s="49"/>
      <c r="D31" s="250" t="s">
        <v>46</v>
      </c>
      <c r="E31" s="271" t="s">
        <v>47</v>
      </c>
      <c r="F31" s="274" t="s">
        <v>48</v>
      </c>
      <c r="G31" s="275"/>
      <c r="H31" s="275"/>
      <c r="I31" s="275"/>
      <c r="J31" s="275"/>
      <c r="K31" s="275"/>
      <c r="L31" s="275"/>
      <c r="M31" s="276"/>
      <c r="N31" s="260" t="s">
        <v>49</v>
      </c>
      <c r="O31" s="250" t="s">
        <v>46</v>
      </c>
      <c r="P31" s="271" t="s">
        <v>50</v>
      </c>
      <c r="Q31" s="274" t="s">
        <v>48</v>
      </c>
      <c r="R31" s="275"/>
      <c r="S31" s="275"/>
      <c r="T31" s="275"/>
      <c r="U31" s="275"/>
      <c r="V31" s="275"/>
      <c r="W31" s="278"/>
      <c r="X31" s="52"/>
      <c r="Y31" s="250" t="s">
        <v>49</v>
      </c>
      <c r="Z31" s="250" t="s">
        <v>51</v>
      </c>
      <c r="AA31" s="257" t="s">
        <v>48</v>
      </c>
      <c r="AB31" s="258"/>
      <c r="AC31" s="258"/>
      <c r="AD31" s="258"/>
      <c r="AE31" s="258"/>
      <c r="AF31" s="258"/>
      <c r="AG31" s="258"/>
      <c r="AH31" s="259"/>
      <c r="AI31" s="250" t="s">
        <v>49</v>
      </c>
      <c r="AJ31" s="18"/>
    </row>
    <row r="32" spans="1:36" ht="15" customHeight="1" x14ac:dyDescent="0.25">
      <c r="A32" s="269"/>
      <c r="B32" s="280" t="s">
        <v>52</v>
      </c>
      <c r="C32" s="280" t="s">
        <v>53</v>
      </c>
      <c r="D32" s="262"/>
      <c r="E32" s="272"/>
      <c r="F32" s="262" t="s">
        <v>54</v>
      </c>
      <c r="G32" s="264" t="s">
        <v>55</v>
      </c>
      <c r="H32" s="265"/>
      <c r="I32" s="282"/>
      <c r="J32" s="264" t="s">
        <v>56</v>
      </c>
      <c r="K32" s="265"/>
      <c r="L32" s="265"/>
      <c r="M32" s="250" t="s">
        <v>57</v>
      </c>
      <c r="N32" s="277"/>
      <c r="O32" s="262"/>
      <c r="P32" s="272"/>
      <c r="Q32" s="250" t="s">
        <v>58</v>
      </c>
      <c r="R32" s="257" t="s">
        <v>55</v>
      </c>
      <c r="S32" s="258"/>
      <c r="T32" s="259"/>
      <c r="U32" s="257" t="s">
        <v>56</v>
      </c>
      <c r="V32" s="258"/>
      <c r="W32" s="258"/>
      <c r="X32" s="250" t="s">
        <v>59</v>
      </c>
      <c r="Y32" s="262"/>
      <c r="Z32" s="262"/>
      <c r="AA32" s="260" t="s">
        <v>60</v>
      </c>
      <c r="AB32" s="257" t="s">
        <v>55</v>
      </c>
      <c r="AC32" s="258"/>
      <c r="AD32" s="259"/>
      <c r="AE32" s="257" t="s">
        <v>56</v>
      </c>
      <c r="AF32" s="258"/>
      <c r="AG32" s="258"/>
      <c r="AH32" s="250" t="s">
        <v>59</v>
      </c>
      <c r="AI32" s="262"/>
      <c r="AJ32" s="18"/>
    </row>
    <row r="33" spans="1:36" ht="41.25" customHeight="1" x14ac:dyDescent="0.25">
      <c r="A33" s="270"/>
      <c r="B33" s="250"/>
      <c r="C33" s="250"/>
      <c r="D33" s="251"/>
      <c r="E33" s="273"/>
      <c r="F33" s="251"/>
      <c r="G33" s="41" t="s">
        <v>61</v>
      </c>
      <c r="H33" s="41" t="s">
        <v>62</v>
      </c>
      <c r="I33" s="41" t="s">
        <v>63</v>
      </c>
      <c r="J33" s="41" t="s">
        <v>61</v>
      </c>
      <c r="K33" s="41" t="s">
        <v>62</v>
      </c>
      <c r="L33" s="50" t="s">
        <v>63</v>
      </c>
      <c r="M33" s="262"/>
      <c r="N33" s="261"/>
      <c r="O33" s="251"/>
      <c r="P33" s="273"/>
      <c r="Q33" s="251"/>
      <c r="R33" s="41" t="s">
        <v>61</v>
      </c>
      <c r="S33" s="41" t="s">
        <v>62</v>
      </c>
      <c r="T33" s="41" t="s">
        <v>63</v>
      </c>
      <c r="U33" s="41" t="s">
        <v>61</v>
      </c>
      <c r="V33" s="41" t="s">
        <v>62</v>
      </c>
      <c r="W33" s="50" t="s">
        <v>63</v>
      </c>
      <c r="X33" s="251"/>
      <c r="Y33" s="279"/>
      <c r="Z33" s="263"/>
      <c r="AA33" s="261"/>
      <c r="AB33" s="40" t="s">
        <v>61</v>
      </c>
      <c r="AC33" s="41" t="s">
        <v>62</v>
      </c>
      <c r="AD33" s="41" t="s">
        <v>63</v>
      </c>
      <c r="AE33" s="40" t="s">
        <v>61</v>
      </c>
      <c r="AF33" s="41" t="s">
        <v>62</v>
      </c>
      <c r="AG33" s="50" t="s">
        <v>63</v>
      </c>
      <c r="AH33" s="251"/>
      <c r="AI33" s="279"/>
      <c r="AJ33" s="18"/>
    </row>
    <row r="34" spans="1:36" ht="15.75" customHeight="1" x14ac:dyDescent="0.25">
      <c r="A34" s="252" t="s">
        <v>33</v>
      </c>
      <c r="B34" s="252"/>
      <c r="C34" s="253"/>
      <c r="D34" s="197">
        <f>SUM(Armeria!D31,Colima!D31,Comala!D31,Coquimatlan!D31,Cuauhtemoc!D31,Ixtlahuacan!D31,Manzanillo!D31,Minatitlan!D31,Tecoman!D31,VilladeAlvarez!D31)</f>
        <v>0</v>
      </c>
      <c r="E34" s="97">
        <f>SUM(E35,E67,E77,E85,E149,E154,E158)</f>
        <v>0</v>
      </c>
      <c r="F34" s="148">
        <f>SUM(F35,F67,F85,F154)</f>
        <v>0</v>
      </c>
      <c r="G34" s="148">
        <f t="shared" ref="G34:M34" si="0">SUM(G35,G67,G145,G154)</f>
        <v>0</v>
      </c>
      <c r="H34" s="148">
        <f t="shared" si="0"/>
        <v>0</v>
      </c>
      <c r="I34" s="148">
        <f t="shared" si="0"/>
        <v>0</v>
      </c>
      <c r="J34" s="148">
        <f t="shared" si="0"/>
        <v>0</v>
      </c>
      <c r="K34" s="148">
        <f t="shared" si="0"/>
        <v>0</v>
      </c>
      <c r="L34" s="148">
        <f t="shared" si="0"/>
        <v>0</v>
      </c>
      <c r="M34" s="148">
        <f t="shared" si="0"/>
        <v>0</v>
      </c>
      <c r="N34" s="95">
        <f>N85</f>
        <v>0</v>
      </c>
      <c r="O34" s="197">
        <f>SUM(Armeria!F31,Colima!F31,Comala!F31,Coquimatlan!F31,Cuauhtemoc!F31,Ixtlahuacan!F31,Manzanillo!F31,Minatitlan!F31,Tecoman!F31,VilladeAlvarez!F31)</f>
        <v>2535</v>
      </c>
      <c r="P34" s="97">
        <f>SUM(P35,P67,P77,P85,P149,P154,P158)</f>
        <v>2535</v>
      </c>
      <c r="Q34" s="148">
        <f>SUM(Q35,Q67,Q85,Q154)</f>
        <v>291</v>
      </c>
      <c r="R34" s="148">
        <f t="shared" ref="R34:X34" si="1">SUM(R35,R67,R145,R154)</f>
        <v>16</v>
      </c>
      <c r="S34" s="148">
        <f t="shared" si="1"/>
        <v>25</v>
      </c>
      <c r="T34" s="148">
        <f t="shared" si="1"/>
        <v>40</v>
      </c>
      <c r="U34" s="148">
        <f t="shared" si="1"/>
        <v>15</v>
      </c>
      <c r="V34" s="148">
        <f t="shared" si="1"/>
        <v>44</v>
      </c>
      <c r="W34" s="148">
        <f t="shared" si="1"/>
        <v>118</v>
      </c>
      <c r="X34" s="148">
        <f t="shared" si="1"/>
        <v>33</v>
      </c>
      <c r="Y34" s="95">
        <f>Y85</f>
        <v>134</v>
      </c>
      <c r="Z34" s="148">
        <f t="shared" ref="Z34:AI49" si="2">SUM(E34,P34)</f>
        <v>2535</v>
      </c>
      <c r="AA34" s="96">
        <f t="shared" si="2"/>
        <v>291</v>
      </c>
      <c r="AB34" s="96">
        <f t="shared" si="2"/>
        <v>16</v>
      </c>
      <c r="AC34" s="96">
        <f t="shared" si="2"/>
        <v>25</v>
      </c>
      <c r="AD34" s="96">
        <f t="shared" si="2"/>
        <v>40</v>
      </c>
      <c r="AE34" s="96">
        <f t="shared" si="2"/>
        <v>15</v>
      </c>
      <c r="AF34" s="96">
        <f t="shared" si="2"/>
        <v>44</v>
      </c>
      <c r="AG34" s="96">
        <f t="shared" si="2"/>
        <v>118</v>
      </c>
      <c r="AH34" s="96">
        <f t="shared" si="2"/>
        <v>33</v>
      </c>
      <c r="AI34" s="96">
        <f t="shared" si="2"/>
        <v>134</v>
      </c>
      <c r="AJ34" s="59"/>
    </row>
    <row r="35" spans="1:36" ht="25.5" customHeight="1" x14ac:dyDescent="0.25">
      <c r="A35" s="249" t="s">
        <v>64</v>
      </c>
      <c r="B35" s="150">
        <v>1</v>
      </c>
      <c r="C35" s="151" t="s">
        <v>65</v>
      </c>
      <c r="D35" s="198">
        <f>SUM(Armeria!D32,Colima!D32,Comala!D32,Coquimatlan!D32,Cuauhtemoc!D32,Ixtlahuacan!D32,Manzanillo!D32,Minatitlan!D32,Tecoman!D32,VilladeAlvarez!D32)</f>
        <v>0</v>
      </c>
      <c r="E35" s="98">
        <f>SUM(E36,E48,E60,E65,E66)</f>
        <v>0</v>
      </c>
      <c r="F35" s="152">
        <f t="shared" ref="F35:F59" si="3">SUM(G35:M35)</f>
        <v>0</v>
      </c>
      <c r="G35" s="152">
        <f>SUM(G36,G48,G60,G66)</f>
        <v>0</v>
      </c>
      <c r="H35" s="152">
        <f>SUM(H36,H48,H60,H66)</f>
        <v>0</v>
      </c>
      <c r="I35" s="152">
        <f>SUM(I36,I48,I60,I66)</f>
        <v>0</v>
      </c>
      <c r="J35" s="152">
        <f>SUM(J36,J48,J66)</f>
        <v>0</v>
      </c>
      <c r="K35" s="152">
        <f>SUM(K36,K48,K66)</f>
        <v>0</v>
      </c>
      <c r="L35" s="152">
        <f>SUM(L36,L48,L66)</f>
        <v>0</v>
      </c>
      <c r="M35" s="152">
        <f>SUM(M36,M48,M65,M66)</f>
        <v>0</v>
      </c>
      <c r="N35" s="215"/>
      <c r="O35" s="198">
        <f>SUM(Armeria!F32,Colima!F32,Comala!F32,Coquimatlan!F32,Cuauhtemoc!F32,Ixtlahuacan!F32,Manzanillo!F32,Minatitlan!F32,Tecoman!F32,VilladeAlvarez!F32)</f>
        <v>230</v>
      </c>
      <c r="P35" s="98">
        <f>SUM(P36,P48,P60,P65,P66)</f>
        <v>230</v>
      </c>
      <c r="Q35" s="152">
        <f t="shared" ref="Q35:Q59" si="4">SUM(R35:X35)</f>
        <v>232</v>
      </c>
      <c r="R35" s="152">
        <f>SUM(R36,R48,R60,R66)</f>
        <v>3</v>
      </c>
      <c r="S35" s="152">
        <f>SUM(S36,S48,S60,S66)</f>
        <v>17</v>
      </c>
      <c r="T35" s="152">
        <f>SUM(T36,T48,T60,T66)</f>
        <v>35</v>
      </c>
      <c r="U35" s="152">
        <f>SUM(U36,U48,U66)</f>
        <v>2</v>
      </c>
      <c r="V35" s="152">
        <f>SUM(V36,V48,V66)</f>
        <v>36</v>
      </c>
      <c r="W35" s="152">
        <f>SUM(W36,W48,W66)</f>
        <v>113</v>
      </c>
      <c r="X35" s="152">
        <f>SUM(X36,X48,X65,X66)</f>
        <v>26</v>
      </c>
      <c r="Y35" s="215"/>
      <c r="Z35" s="106">
        <f t="shared" si="2"/>
        <v>230</v>
      </c>
      <c r="AA35" s="153">
        <f t="shared" si="2"/>
        <v>232</v>
      </c>
      <c r="AB35" s="153">
        <f t="shared" si="2"/>
        <v>3</v>
      </c>
      <c r="AC35" s="153">
        <f t="shared" si="2"/>
        <v>17</v>
      </c>
      <c r="AD35" s="153">
        <f t="shared" si="2"/>
        <v>35</v>
      </c>
      <c r="AE35" s="153">
        <f t="shared" si="2"/>
        <v>2</v>
      </c>
      <c r="AF35" s="153">
        <f t="shared" si="2"/>
        <v>36</v>
      </c>
      <c r="AG35" s="153">
        <f t="shared" si="2"/>
        <v>113</v>
      </c>
      <c r="AH35" s="153">
        <f t="shared" si="2"/>
        <v>26</v>
      </c>
      <c r="AI35" s="51"/>
      <c r="AJ35" s="18"/>
    </row>
    <row r="36" spans="1:36" x14ac:dyDescent="0.25">
      <c r="A36" s="249"/>
      <c r="B36" s="155">
        <v>1.1000000000000001</v>
      </c>
      <c r="C36" s="87" t="s">
        <v>66</v>
      </c>
      <c r="D36" s="199">
        <f>SUM(Armeria!D33,Colima!D33,Comala!D33,Coquimatlan!D33,Cuauhtemoc!D33,Ixtlahuacan!D33,Manzanillo!D33,Minatitlan!D33,Tecoman!D33,VilladeAlvarez!D33)</f>
        <v>0</v>
      </c>
      <c r="E36" s="157">
        <f>SUM(E37,E42)</f>
        <v>0</v>
      </c>
      <c r="F36" s="157">
        <f t="shared" si="3"/>
        <v>0</v>
      </c>
      <c r="G36" s="157">
        <f t="shared" ref="G36:M36" si="5">SUM(G37,G42)</f>
        <v>0</v>
      </c>
      <c r="H36" s="157">
        <f t="shared" si="5"/>
        <v>0</v>
      </c>
      <c r="I36" s="157">
        <f t="shared" si="5"/>
        <v>0</v>
      </c>
      <c r="J36" s="157">
        <f t="shared" si="5"/>
        <v>0</v>
      </c>
      <c r="K36" s="157">
        <f t="shared" si="5"/>
        <v>0</v>
      </c>
      <c r="L36" s="157">
        <f t="shared" si="5"/>
        <v>0</v>
      </c>
      <c r="M36" s="157">
        <f t="shared" si="5"/>
        <v>0</v>
      </c>
      <c r="N36" s="215"/>
      <c r="O36" s="199">
        <f>SUM(Armeria!F33,Colima!F33,Comala!F33,Coquimatlan!F33,Cuauhtemoc!F33,Ixtlahuacan!F33,Manzanillo!F33,Minatitlan!F33,Tecoman!F33,VilladeAlvarez!F33)</f>
        <v>51</v>
      </c>
      <c r="P36" s="157">
        <f>SUM(P37,P42)</f>
        <v>51</v>
      </c>
      <c r="Q36" s="157">
        <f t="shared" si="4"/>
        <v>53</v>
      </c>
      <c r="R36" s="157">
        <f t="shared" ref="R36:X36" si="6">SUM(R37,R42)</f>
        <v>1</v>
      </c>
      <c r="S36" s="157">
        <f t="shared" si="6"/>
        <v>0</v>
      </c>
      <c r="T36" s="157">
        <f t="shared" si="6"/>
        <v>2</v>
      </c>
      <c r="U36" s="157">
        <f t="shared" si="6"/>
        <v>1</v>
      </c>
      <c r="V36" s="157">
        <f t="shared" si="6"/>
        <v>13</v>
      </c>
      <c r="W36" s="157">
        <f t="shared" si="6"/>
        <v>32</v>
      </c>
      <c r="X36" s="157">
        <f t="shared" si="6"/>
        <v>4</v>
      </c>
      <c r="Y36" s="215"/>
      <c r="Z36" s="158">
        <f t="shared" si="2"/>
        <v>51</v>
      </c>
      <c r="AA36" s="158">
        <f t="shared" si="2"/>
        <v>53</v>
      </c>
      <c r="AB36" s="158">
        <f t="shared" si="2"/>
        <v>1</v>
      </c>
      <c r="AC36" s="158">
        <f t="shared" si="2"/>
        <v>0</v>
      </c>
      <c r="AD36" s="158">
        <f t="shared" si="2"/>
        <v>2</v>
      </c>
      <c r="AE36" s="158">
        <f t="shared" si="2"/>
        <v>1</v>
      </c>
      <c r="AF36" s="158">
        <f t="shared" si="2"/>
        <v>13</v>
      </c>
      <c r="AG36" s="158">
        <f t="shared" si="2"/>
        <v>32</v>
      </c>
      <c r="AH36" s="158">
        <f t="shared" si="2"/>
        <v>4</v>
      </c>
      <c r="AI36" s="159"/>
      <c r="AJ36" s="18"/>
    </row>
    <row r="37" spans="1:36" x14ac:dyDescent="0.25">
      <c r="A37" s="249"/>
      <c r="B37" s="160" t="s">
        <v>67</v>
      </c>
      <c r="C37" s="77" t="s">
        <v>68</v>
      </c>
      <c r="D37" s="200">
        <f>SUM(Armeria!D34,Colima!D34,Comala!D34,Coquimatlan!D34,Cuauhtemoc!D34,Ixtlahuacan!D34,Manzanillo!D34,Minatitlan!D34,Tecoman!D34,VilladeAlvarez!D34)</f>
        <v>0</v>
      </c>
      <c r="E37" s="105">
        <f>SUM(E38:E41)</f>
        <v>0</v>
      </c>
      <c r="F37" s="162">
        <f t="shared" si="3"/>
        <v>0</v>
      </c>
      <c r="G37" s="162">
        <f t="shared" ref="G37:M37" si="7">SUM(G38:G41)</f>
        <v>0</v>
      </c>
      <c r="H37" s="162">
        <f t="shared" si="7"/>
        <v>0</v>
      </c>
      <c r="I37" s="162">
        <f t="shared" si="7"/>
        <v>0</v>
      </c>
      <c r="J37" s="162">
        <f t="shared" si="7"/>
        <v>0</v>
      </c>
      <c r="K37" s="162">
        <f t="shared" si="7"/>
        <v>0</v>
      </c>
      <c r="L37" s="162">
        <f t="shared" si="7"/>
        <v>0</v>
      </c>
      <c r="M37" s="162">
        <f t="shared" si="7"/>
        <v>0</v>
      </c>
      <c r="N37" s="154"/>
      <c r="O37" s="200">
        <f>SUM(Armeria!F34,Colima!F34,Comala!F34,Coquimatlan!F34,Cuauhtemoc!F34,Ixtlahuacan!F34,Manzanillo!F34,Minatitlan!F34,Tecoman!F34,VilladeAlvarez!F34)</f>
        <v>39</v>
      </c>
      <c r="P37" s="105">
        <f>SUM(P38:P41)</f>
        <v>39</v>
      </c>
      <c r="Q37" s="162">
        <f t="shared" si="4"/>
        <v>41</v>
      </c>
      <c r="R37" s="162">
        <f t="shared" ref="R37:X37" si="8">SUM(R38:R41)</f>
        <v>0</v>
      </c>
      <c r="S37" s="162">
        <f t="shared" si="8"/>
        <v>0</v>
      </c>
      <c r="T37" s="162">
        <f t="shared" si="8"/>
        <v>1</v>
      </c>
      <c r="U37" s="162">
        <f t="shared" si="8"/>
        <v>0</v>
      </c>
      <c r="V37" s="162">
        <f t="shared" si="8"/>
        <v>11</v>
      </c>
      <c r="W37" s="162">
        <f t="shared" si="8"/>
        <v>26</v>
      </c>
      <c r="X37" s="162">
        <f t="shared" si="8"/>
        <v>3</v>
      </c>
      <c r="Y37" s="154"/>
      <c r="Z37" s="163">
        <f t="shared" si="2"/>
        <v>39</v>
      </c>
      <c r="AA37" s="163">
        <f t="shared" si="2"/>
        <v>41</v>
      </c>
      <c r="AB37" s="163">
        <f t="shared" si="2"/>
        <v>0</v>
      </c>
      <c r="AC37" s="163">
        <f t="shared" si="2"/>
        <v>0</v>
      </c>
      <c r="AD37" s="163">
        <f t="shared" si="2"/>
        <v>1</v>
      </c>
      <c r="AE37" s="163">
        <f t="shared" si="2"/>
        <v>0</v>
      </c>
      <c r="AF37" s="163">
        <f t="shared" si="2"/>
        <v>11</v>
      </c>
      <c r="AG37" s="163">
        <f t="shared" si="2"/>
        <v>26</v>
      </c>
      <c r="AH37" s="163">
        <f t="shared" si="2"/>
        <v>3</v>
      </c>
      <c r="AI37" s="219"/>
      <c r="AJ37" s="18"/>
    </row>
    <row r="38" spans="1:36" x14ac:dyDescent="0.25">
      <c r="A38" s="249"/>
      <c r="B38" s="160" t="s">
        <v>69</v>
      </c>
      <c r="C38" s="164" t="s">
        <v>70</v>
      </c>
      <c r="D38" s="201">
        <f>SUM(Armeria!D35,Colima!D35,Comala!D35,Coquimatlan!D35,Cuauhtemoc!D35,Ixtlahuacan!D35,Manzanillo!D35,Minatitlan!D35,Tecoman!D35,VilladeAlvarez!D35)</f>
        <v>0</v>
      </c>
      <c r="E38" s="88">
        <v>0</v>
      </c>
      <c r="F38" s="207">
        <f t="shared" si="3"/>
        <v>0</v>
      </c>
      <c r="G38" s="165">
        <v>0</v>
      </c>
      <c r="H38" s="165">
        <v>0</v>
      </c>
      <c r="I38" s="165">
        <v>0</v>
      </c>
      <c r="J38" s="165">
        <v>0</v>
      </c>
      <c r="K38" s="165">
        <v>0</v>
      </c>
      <c r="L38" s="165">
        <v>0</v>
      </c>
      <c r="M38" s="165">
        <v>0</v>
      </c>
      <c r="N38" s="215"/>
      <c r="O38" s="201">
        <f>SUM(Armeria!F35,Colima!F35,Comala!F35,Coquimatlan!F35,Cuauhtemoc!F35,Ixtlahuacan!F35,Manzanillo!F35,Minatitlan!F35,Tecoman!F35,VilladeAlvarez!F35)</f>
        <v>31</v>
      </c>
      <c r="P38" s="88">
        <v>31</v>
      </c>
      <c r="Q38" s="207">
        <f t="shared" si="4"/>
        <v>33</v>
      </c>
      <c r="R38" s="165">
        <v>0</v>
      </c>
      <c r="S38" s="165">
        <v>0</v>
      </c>
      <c r="T38" s="165">
        <v>1</v>
      </c>
      <c r="U38" s="165">
        <v>0</v>
      </c>
      <c r="V38" s="165">
        <v>11</v>
      </c>
      <c r="W38" s="165">
        <v>19</v>
      </c>
      <c r="X38" s="165">
        <v>2</v>
      </c>
      <c r="Y38" s="215"/>
      <c r="Z38" s="163">
        <f t="shared" si="2"/>
        <v>31</v>
      </c>
      <c r="AA38" s="163">
        <f t="shared" si="2"/>
        <v>33</v>
      </c>
      <c r="AB38" s="163">
        <f t="shared" si="2"/>
        <v>0</v>
      </c>
      <c r="AC38" s="163">
        <f t="shared" si="2"/>
        <v>0</v>
      </c>
      <c r="AD38" s="163">
        <f t="shared" si="2"/>
        <v>1</v>
      </c>
      <c r="AE38" s="163">
        <f t="shared" si="2"/>
        <v>0</v>
      </c>
      <c r="AF38" s="163">
        <f t="shared" si="2"/>
        <v>11</v>
      </c>
      <c r="AG38" s="163">
        <f t="shared" si="2"/>
        <v>19</v>
      </c>
      <c r="AH38" s="188">
        <f t="shared" si="2"/>
        <v>2</v>
      </c>
      <c r="AI38" s="217"/>
      <c r="AJ38" s="18"/>
    </row>
    <row r="39" spans="1:36" x14ac:dyDescent="0.25">
      <c r="A39" s="249"/>
      <c r="B39" s="160" t="s">
        <v>71</v>
      </c>
      <c r="C39" s="164" t="s">
        <v>72</v>
      </c>
      <c r="D39" s="202">
        <f>SUM(Armeria!D36,Colima!D36,Comala!D36,Coquimatlan!D36,Cuauhtemoc!D36,Ixtlahuacan!D36,Manzanillo!D36,Minatitlan!D36,Tecoman!D36,VilladeAlvarez!D36)</f>
        <v>0</v>
      </c>
      <c r="E39" s="88">
        <v>0</v>
      </c>
      <c r="F39" s="207">
        <f t="shared" si="3"/>
        <v>0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65">
        <v>0</v>
      </c>
      <c r="N39" s="215"/>
      <c r="O39" s="202">
        <f>SUM(Armeria!F36,Colima!F36,Comala!F36,Coquimatlan!F36,Cuauhtemoc!F36,Ixtlahuacan!F36,Manzanillo!F36,Minatitlan!F36,Tecoman!F36,VilladeAlvarez!F36)</f>
        <v>3</v>
      </c>
      <c r="P39" s="88">
        <v>3</v>
      </c>
      <c r="Q39" s="207">
        <f t="shared" si="4"/>
        <v>3</v>
      </c>
      <c r="R39" s="165">
        <v>0</v>
      </c>
      <c r="S39" s="165">
        <v>0</v>
      </c>
      <c r="T39" s="165">
        <v>0</v>
      </c>
      <c r="U39" s="165">
        <v>0</v>
      </c>
      <c r="V39" s="165">
        <v>0</v>
      </c>
      <c r="W39" s="165">
        <v>3</v>
      </c>
      <c r="X39" s="165">
        <v>0</v>
      </c>
      <c r="Y39" s="215"/>
      <c r="Z39" s="163">
        <f t="shared" si="2"/>
        <v>3</v>
      </c>
      <c r="AA39" s="163">
        <f t="shared" si="2"/>
        <v>3</v>
      </c>
      <c r="AB39" s="163">
        <f t="shared" si="2"/>
        <v>0</v>
      </c>
      <c r="AC39" s="163">
        <f t="shared" si="2"/>
        <v>0</v>
      </c>
      <c r="AD39" s="163">
        <f t="shared" si="2"/>
        <v>0</v>
      </c>
      <c r="AE39" s="163">
        <f t="shared" si="2"/>
        <v>0</v>
      </c>
      <c r="AF39" s="163">
        <f t="shared" si="2"/>
        <v>0</v>
      </c>
      <c r="AG39" s="163">
        <f t="shared" si="2"/>
        <v>3</v>
      </c>
      <c r="AH39" s="188">
        <f t="shared" si="2"/>
        <v>0</v>
      </c>
      <c r="AI39" s="217"/>
      <c r="AJ39" s="18"/>
    </row>
    <row r="40" spans="1:36" x14ac:dyDescent="0.25">
      <c r="A40" s="249"/>
      <c r="B40" s="160" t="s">
        <v>73</v>
      </c>
      <c r="C40" s="164" t="s">
        <v>74</v>
      </c>
      <c r="D40" s="202">
        <f>SUM(Armeria!D37,Colima!D37,Comala!D37,Coquimatlan!D37,Cuauhtemoc!D37,Ixtlahuacan!D37,Manzanillo!D37,Minatitlan!D37,Tecoman!D37,VilladeAlvarez!D37)</f>
        <v>0</v>
      </c>
      <c r="E40" s="88">
        <v>0</v>
      </c>
      <c r="F40" s="207">
        <f t="shared" si="3"/>
        <v>0</v>
      </c>
      <c r="G40" s="165">
        <v>0</v>
      </c>
      <c r="H40" s="165">
        <v>0</v>
      </c>
      <c r="I40" s="165">
        <v>0</v>
      </c>
      <c r="J40" s="165">
        <v>0</v>
      </c>
      <c r="K40" s="165">
        <v>0</v>
      </c>
      <c r="L40" s="165">
        <v>0</v>
      </c>
      <c r="M40" s="165">
        <v>0</v>
      </c>
      <c r="N40" s="154"/>
      <c r="O40" s="202">
        <f>SUM(Armeria!F37,Colima!F37,Comala!F37,Coquimatlan!F37,Cuauhtemoc!F37,Ixtlahuacan!F37,Manzanillo!F37,Minatitlan!F37,Tecoman!F37,VilladeAlvarez!F37)</f>
        <v>4</v>
      </c>
      <c r="P40" s="88">
        <v>4</v>
      </c>
      <c r="Q40" s="207">
        <f t="shared" si="4"/>
        <v>4</v>
      </c>
      <c r="R40" s="165">
        <v>0</v>
      </c>
      <c r="S40" s="165">
        <v>0</v>
      </c>
      <c r="T40" s="165">
        <v>0</v>
      </c>
      <c r="U40" s="165">
        <v>0</v>
      </c>
      <c r="V40" s="165">
        <v>0</v>
      </c>
      <c r="W40" s="165">
        <v>3</v>
      </c>
      <c r="X40" s="165">
        <v>1</v>
      </c>
      <c r="Y40" s="154"/>
      <c r="Z40" s="163">
        <f t="shared" si="2"/>
        <v>4</v>
      </c>
      <c r="AA40" s="163">
        <f t="shared" si="2"/>
        <v>4</v>
      </c>
      <c r="AB40" s="163">
        <f t="shared" si="2"/>
        <v>0</v>
      </c>
      <c r="AC40" s="163">
        <f t="shared" si="2"/>
        <v>0</v>
      </c>
      <c r="AD40" s="163">
        <f t="shared" si="2"/>
        <v>0</v>
      </c>
      <c r="AE40" s="163">
        <f t="shared" si="2"/>
        <v>0</v>
      </c>
      <c r="AF40" s="163">
        <f t="shared" si="2"/>
        <v>0</v>
      </c>
      <c r="AG40" s="163">
        <f t="shared" si="2"/>
        <v>3</v>
      </c>
      <c r="AH40" s="188">
        <f t="shared" si="2"/>
        <v>1</v>
      </c>
      <c r="AI40" s="217"/>
      <c r="AJ40" s="18"/>
    </row>
    <row r="41" spans="1:36" x14ac:dyDescent="0.25">
      <c r="A41" s="249"/>
      <c r="B41" s="160" t="s">
        <v>75</v>
      </c>
      <c r="C41" s="80" t="s">
        <v>63</v>
      </c>
      <c r="D41" s="200">
        <f>SUM(Armeria!D38,Colima!D38,Comala!D38,Coquimatlan!D38,Cuauhtemoc!D38,Ixtlahuacan!D38,Manzanillo!D38,Minatitlan!D38,Tecoman!D38,VilladeAlvarez!D38)</f>
        <v>0</v>
      </c>
      <c r="E41" s="88">
        <v>0</v>
      </c>
      <c r="F41" s="207">
        <f t="shared" si="3"/>
        <v>0</v>
      </c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159"/>
      <c r="O41" s="200">
        <f>SUM(Armeria!F38,Colima!F38,Comala!F38,Coquimatlan!F38,Cuauhtemoc!F38,Ixtlahuacan!F38,Manzanillo!F38,Minatitlan!F38,Tecoman!F38,VilladeAlvarez!F38)</f>
        <v>1</v>
      </c>
      <c r="P41" s="88">
        <v>1</v>
      </c>
      <c r="Q41" s="207">
        <f t="shared" si="4"/>
        <v>1</v>
      </c>
      <c r="R41" s="165">
        <v>0</v>
      </c>
      <c r="S41" s="165">
        <v>0</v>
      </c>
      <c r="T41" s="165">
        <v>0</v>
      </c>
      <c r="U41" s="165">
        <v>0</v>
      </c>
      <c r="V41" s="165">
        <v>0</v>
      </c>
      <c r="W41" s="165">
        <v>1</v>
      </c>
      <c r="X41" s="165">
        <v>0</v>
      </c>
      <c r="Y41" s="159"/>
      <c r="Z41" s="163">
        <f t="shared" si="2"/>
        <v>1</v>
      </c>
      <c r="AA41" s="163">
        <f t="shared" si="2"/>
        <v>1</v>
      </c>
      <c r="AB41" s="163">
        <f t="shared" si="2"/>
        <v>0</v>
      </c>
      <c r="AC41" s="163">
        <f t="shared" si="2"/>
        <v>0</v>
      </c>
      <c r="AD41" s="163">
        <f t="shared" si="2"/>
        <v>0</v>
      </c>
      <c r="AE41" s="163">
        <f t="shared" si="2"/>
        <v>0</v>
      </c>
      <c r="AF41" s="163">
        <f t="shared" si="2"/>
        <v>0</v>
      </c>
      <c r="AG41" s="163">
        <f t="shared" si="2"/>
        <v>1</v>
      </c>
      <c r="AH41" s="188">
        <f t="shared" si="2"/>
        <v>0</v>
      </c>
      <c r="AI41" s="217"/>
      <c r="AJ41" s="18"/>
    </row>
    <row r="42" spans="1:36" x14ac:dyDescent="0.25">
      <c r="A42" s="249"/>
      <c r="B42" s="79" t="s">
        <v>76</v>
      </c>
      <c r="C42" s="78" t="s">
        <v>77</v>
      </c>
      <c r="D42" s="201">
        <f>SUM(Armeria!D39,Colima!D39,Comala!D39,Coquimatlan!D39,Cuauhtemoc!D39,Ixtlahuacan!D39,Manzanillo!D39,Minatitlan!D39,Tecoman!D39,VilladeAlvarez!D39)</f>
        <v>0</v>
      </c>
      <c r="E42" s="99">
        <f>SUM(E43:E47)</f>
        <v>0</v>
      </c>
      <c r="F42" s="166">
        <f t="shared" si="3"/>
        <v>0</v>
      </c>
      <c r="G42" s="166">
        <f t="shared" ref="G42:M42" si="9">SUM(G43:G47)</f>
        <v>0</v>
      </c>
      <c r="H42" s="166">
        <f t="shared" si="9"/>
        <v>0</v>
      </c>
      <c r="I42" s="166">
        <f t="shared" si="9"/>
        <v>0</v>
      </c>
      <c r="J42" s="166">
        <f t="shared" si="9"/>
        <v>0</v>
      </c>
      <c r="K42" s="166">
        <f t="shared" si="9"/>
        <v>0</v>
      </c>
      <c r="L42" s="166">
        <f t="shared" si="9"/>
        <v>0</v>
      </c>
      <c r="M42" s="166">
        <f t="shared" si="9"/>
        <v>0</v>
      </c>
      <c r="N42" s="219"/>
      <c r="O42" s="201">
        <f>SUM(Armeria!F39,Colima!F39,Comala!F39,Coquimatlan!F39,Cuauhtemoc!F39,Ixtlahuacan!F39,Manzanillo!F39,Minatitlan!F39,Tecoman!F39,VilladeAlvarez!F39)</f>
        <v>12</v>
      </c>
      <c r="P42" s="99">
        <f>SUM(P43:P47)</f>
        <v>12</v>
      </c>
      <c r="Q42" s="166">
        <f t="shared" si="4"/>
        <v>12</v>
      </c>
      <c r="R42" s="166">
        <f t="shared" ref="R42:X42" si="10">SUM(R43:R47)</f>
        <v>1</v>
      </c>
      <c r="S42" s="166">
        <f t="shared" si="10"/>
        <v>0</v>
      </c>
      <c r="T42" s="166">
        <f t="shared" si="10"/>
        <v>1</v>
      </c>
      <c r="U42" s="166">
        <f t="shared" si="10"/>
        <v>1</v>
      </c>
      <c r="V42" s="166">
        <f t="shared" si="10"/>
        <v>2</v>
      </c>
      <c r="W42" s="166">
        <f t="shared" si="10"/>
        <v>6</v>
      </c>
      <c r="X42" s="166">
        <f t="shared" si="10"/>
        <v>1</v>
      </c>
      <c r="Y42" s="219"/>
      <c r="Z42" s="163">
        <f t="shared" si="2"/>
        <v>12</v>
      </c>
      <c r="AA42" s="163">
        <f t="shared" si="2"/>
        <v>12</v>
      </c>
      <c r="AB42" s="163">
        <f t="shared" si="2"/>
        <v>1</v>
      </c>
      <c r="AC42" s="163">
        <f t="shared" si="2"/>
        <v>0</v>
      </c>
      <c r="AD42" s="163">
        <f t="shared" si="2"/>
        <v>1</v>
      </c>
      <c r="AE42" s="163">
        <f t="shared" si="2"/>
        <v>1</v>
      </c>
      <c r="AF42" s="163">
        <f t="shared" si="2"/>
        <v>2</v>
      </c>
      <c r="AG42" s="163">
        <f t="shared" si="2"/>
        <v>6</v>
      </c>
      <c r="AH42" s="163">
        <f t="shared" si="2"/>
        <v>1</v>
      </c>
      <c r="AI42" s="219"/>
      <c r="AJ42" s="18"/>
    </row>
    <row r="43" spans="1:36" x14ac:dyDescent="0.25">
      <c r="A43" s="249"/>
      <c r="B43" s="79" t="s">
        <v>78</v>
      </c>
      <c r="C43" s="164" t="s">
        <v>70</v>
      </c>
      <c r="D43" s="202">
        <f>SUM(Armeria!D40,Colima!D40,Comala!D40,Coquimatlan!D40,Cuauhtemoc!D40,Ixtlahuacan!D40,Manzanillo!D40,Minatitlan!D40,Tecoman!D40,VilladeAlvarez!D40)</f>
        <v>0</v>
      </c>
      <c r="E43" s="88">
        <v>0</v>
      </c>
      <c r="F43" s="207">
        <f t="shared" si="3"/>
        <v>0</v>
      </c>
      <c r="G43" s="165">
        <v>0</v>
      </c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215"/>
      <c r="O43" s="202">
        <f>SUM(Armeria!F40,Colima!F40,Comala!F40,Coquimatlan!F40,Cuauhtemoc!F40,Ixtlahuacan!F40,Manzanillo!F40,Minatitlan!F40,Tecoman!F40,VilladeAlvarez!F40)</f>
        <v>0</v>
      </c>
      <c r="P43" s="88">
        <v>0</v>
      </c>
      <c r="Q43" s="207">
        <f t="shared" si="4"/>
        <v>0</v>
      </c>
      <c r="R43" s="165">
        <v>0</v>
      </c>
      <c r="S43" s="165">
        <v>0</v>
      </c>
      <c r="T43" s="165">
        <v>0</v>
      </c>
      <c r="U43" s="165">
        <v>0</v>
      </c>
      <c r="V43" s="165">
        <v>0</v>
      </c>
      <c r="W43" s="165">
        <v>0</v>
      </c>
      <c r="X43" s="165">
        <v>0</v>
      </c>
      <c r="Y43" s="215"/>
      <c r="Z43" s="163">
        <f t="shared" si="2"/>
        <v>0</v>
      </c>
      <c r="AA43" s="163">
        <f t="shared" si="2"/>
        <v>0</v>
      </c>
      <c r="AB43" s="163">
        <f t="shared" si="2"/>
        <v>0</v>
      </c>
      <c r="AC43" s="163">
        <f t="shared" si="2"/>
        <v>0</v>
      </c>
      <c r="AD43" s="163">
        <f t="shared" si="2"/>
        <v>0</v>
      </c>
      <c r="AE43" s="163">
        <f t="shared" si="2"/>
        <v>0</v>
      </c>
      <c r="AF43" s="163">
        <f t="shared" si="2"/>
        <v>0</v>
      </c>
      <c r="AG43" s="163">
        <f t="shared" si="2"/>
        <v>0</v>
      </c>
      <c r="AH43" s="163">
        <f t="shared" si="2"/>
        <v>0</v>
      </c>
      <c r="AI43" s="217"/>
      <c r="AJ43" s="18"/>
    </row>
    <row r="44" spans="1:36" x14ac:dyDescent="0.25">
      <c r="A44" s="249"/>
      <c r="B44" s="160" t="s">
        <v>79</v>
      </c>
      <c r="C44" s="164" t="s">
        <v>72</v>
      </c>
      <c r="D44" s="202">
        <f>SUM(Armeria!D41,Colima!D41,Comala!D41,Coquimatlan!D41,Cuauhtemoc!D41,Ixtlahuacan!D41,Manzanillo!D41,Minatitlan!D41,Tecoman!D41,VilladeAlvarez!D41)</f>
        <v>0</v>
      </c>
      <c r="E44" s="88">
        <v>0</v>
      </c>
      <c r="F44" s="207">
        <f t="shared" si="3"/>
        <v>0</v>
      </c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215"/>
      <c r="O44" s="202">
        <f>SUM(Armeria!F41,Colima!F41,Comala!F41,Coquimatlan!F41,Cuauhtemoc!F41,Ixtlahuacan!F41,Manzanillo!F41,Minatitlan!F41,Tecoman!F41,VilladeAlvarez!F41)</f>
        <v>0</v>
      </c>
      <c r="P44" s="88">
        <v>0</v>
      </c>
      <c r="Q44" s="207">
        <f t="shared" si="4"/>
        <v>0</v>
      </c>
      <c r="R44" s="165">
        <v>0</v>
      </c>
      <c r="S44" s="165">
        <v>0</v>
      </c>
      <c r="T44" s="165">
        <v>0</v>
      </c>
      <c r="U44" s="165">
        <v>0</v>
      </c>
      <c r="V44" s="165">
        <v>0</v>
      </c>
      <c r="W44" s="165">
        <v>0</v>
      </c>
      <c r="X44" s="165">
        <v>0</v>
      </c>
      <c r="Y44" s="215"/>
      <c r="Z44" s="163">
        <f t="shared" si="2"/>
        <v>0</v>
      </c>
      <c r="AA44" s="163">
        <f t="shared" si="2"/>
        <v>0</v>
      </c>
      <c r="AB44" s="163">
        <f t="shared" si="2"/>
        <v>0</v>
      </c>
      <c r="AC44" s="163">
        <f t="shared" si="2"/>
        <v>0</v>
      </c>
      <c r="AD44" s="163">
        <f t="shared" si="2"/>
        <v>0</v>
      </c>
      <c r="AE44" s="163">
        <f t="shared" si="2"/>
        <v>0</v>
      </c>
      <c r="AF44" s="163">
        <f t="shared" si="2"/>
        <v>0</v>
      </c>
      <c r="AG44" s="163">
        <f t="shared" si="2"/>
        <v>0</v>
      </c>
      <c r="AH44" s="163">
        <f t="shared" si="2"/>
        <v>0</v>
      </c>
      <c r="AI44" s="217"/>
      <c r="AJ44" s="18"/>
    </row>
    <row r="45" spans="1:36" x14ac:dyDescent="0.25">
      <c r="A45" s="249"/>
      <c r="B45" s="160" t="s">
        <v>80</v>
      </c>
      <c r="C45" s="164" t="s">
        <v>81</v>
      </c>
      <c r="D45" s="200">
        <f>SUM(Armeria!D42,Colima!D42,Comala!D42,Coquimatlan!D42,Cuauhtemoc!D42,Ixtlahuacan!D42,Manzanillo!D42,Minatitlan!D42,Tecoman!D42,VilladeAlvarez!D42)</f>
        <v>0</v>
      </c>
      <c r="E45" s="88">
        <v>0</v>
      </c>
      <c r="F45" s="207">
        <f t="shared" si="3"/>
        <v>0</v>
      </c>
      <c r="G45" s="165">
        <v>0</v>
      </c>
      <c r="H45" s="165">
        <v>0</v>
      </c>
      <c r="I45" s="165">
        <v>0</v>
      </c>
      <c r="J45" s="165">
        <v>0</v>
      </c>
      <c r="K45" s="165">
        <v>0</v>
      </c>
      <c r="L45" s="165">
        <v>0</v>
      </c>
      <c r="M45" s="165">
        <v>0</v>
      </c>
      <c r="N45" s="215"/>
      <c r="O45" s="200">
        <f>SUM(Armeria!F42,Colima!F42,Comala!F42,Coquimatlan!F42,Cuauhtemoc!F42,Ixtlahuacan!F42,Manzanillo!F42,Minatitlan!F42,Tecoman!F42,VilladeAlvarez!F42)</f>
        <v>12</v>
      </c>
      <c r="P45" s="88">
        <v>12</v>
      </c>
      <c r="Q45" s="207">
        <f t="shared" si="4"/>
        <v>12</v>
      </c>
      <c r="R45" s="165">
        <v>1</v>
      </c>
      <c r="S45" s="165">
        <v>0</v>
      </c>
      <c r="T45" s="165">
        <v>1</v>
      </c>
      <c r="U45" s="165">
        <v>1</v>
      </c>
      <c r="V45" s="165">
        <v>2</v>
      </c>
      <c r="W45" s="165">
        <v>6</v>
      </c>
      <c r="X45" s="165">
        <v>1</v>
      </c>
      <c r="Y45" s="215"/>
      <c r="Z45" s="163">
        <f t="shared" si="2"/>
        <v>12</v>
      </c>
      <c r="AA45" s="163">
        <f t="shared" si="2"/>
        <v>12</v>
      </c>
      <c r="AB45" s="163">
        <f t="shared" si="2"/>
        <v>1</v>
      </c>
      <c r="AC45" s="163">
        <f t="shared" si="2"/>
        <v>0</v>
      </c>
      <c r="AD45" s="163">
        <f t="shared" si="2"/>
        <v>1</v>
      </c>
      <c r="AE45" s="163">
        <f t="shared" si="2"/>
        <v>1</v>
      </c>
      <c r="AF45" s="163">
        <f t="shared" si="2"/>
        <v>2</v>
      </c>
      <c r="AG45" s="163">
        <f t="shared" si="2"/>
        <v>6</v>
      </c>
      <c r="AH45" s="188">
        <f t="shared" si="2"/>
        <v>1</v>
      </c>
      <c r="AI45" s="217"/>
      <c r="AJ45" s="18"/>
    </row>
    <row r="46" spans="1:36" x14ac:dyDescent="0.25">
      <c r="A46" s="249"/>
      <c r="B46" s="160" t="s">
        <v>82</v>
      </c>
      <c r="C46" s="164" t="s">
        <v>74</v>
      </c>
      <c r="D46" s="201">
        <f>SUM(Armeria!D43,Colima!D43,Comala!D43,Coquimatlan!D43,Cuauhtemoc!D43,Ixtlahuacan!D43,Manzanillo!D43,Minatitlan!D43,Tecoman!D43,VilladeAlvarez!D43)</f>
        <v>0</v>
      </c>
      <c r="E46" s="88">
        <v>0</v>
      </c>
      <c r="F46" s="207">
        <f t="shared" si="3"/>
        <v>0</v>
      </c>
      <c r="G46" s="165">
        <v>0</v>
      </c>
      <c r="H46" s="165">
        <v>0</v>
      </c>
      <c r="I46" s="165">
        <v>0</v>
      </c>
      <c r="J46" s="165">
        <v>0</v>
      </c>
      <c r="K46" s="165">
        <v>0</v>
      </c>
      <c r="L46" s="165">
        <v>0</v>
      </c>
      <c r="M46" s="165">
        <v>0</v>
      </c>
      <c r="N46" s="215"/>
      <c r="O46" s="201">
        <f>SUM(Armeria!F43,Colima!F43,Comala!F43,Coquimatlan!F43,Cuauhtemoc!F43,Ixtlahuacan!F43,Manzanillo!F43,Minatitlan!F43,Tecoman!F43,VilladeAlvarez!F43)</f>
        <v>0</v>
      </c>
      <c r="P46" s="88">
        <v>0</v>
      </c>
      <c r="Q46" s="207">
        <f t="shared" si="4"/>
        <v>0</v>
      </c>
      <c r="R46" s="165">
        <v>0</v>
      </c>
      <c r="S46" s="165">
        <v>0</v>
      </c>
      <c r="T46" s="165">
        <v>0</v>
      </c>
      <c r="U46" s="165">
        <v>0</v>
      </c>
      <c r="V46" s="165">
        <v>0</v>
      </c>
      <c r="W46" s="165">
        <v>0</v>
      </c>
      <c r="X46" s="165">
        <v>0</v>
      </c>
      <c r="Y46" s="215"/>
      <c r="Z46" s="163">
        <f t="shared" si="2"/>
        <v>0</v>
      </c>
      <c r="AA46" s="163">
        <f t="shared" si="2"/>
        <v>0</v>
      </c>
      <c r="AB46" s="163">
        <f t="shared" si="2"/>
        <v>0</v>
      </c>
      <c r="AC46" s="163">
        <f t="shared" si="2"/>
        <v>0</v>
      </c>
      <c r="AD46" s="163">
        <f t="shared" si="2"/>
        <v>0</v>
      </c>
      <c r="AE46" s="163">
        <f t="shared" si="2"/>
        <v>0</v>
      </c>
      <c r="AF46" s="163">
        <f t="shared" si="2"/>
        <v>0</v>
      </c>
      <c r="AG46" s="163">
        <f t="shared" si="2"/>
        <v>0</v>
      </c>
      <c r="AH46" s="188">
        <f t="shared" si="2"/>
        <v>0</v>
      </c>
      <c r="AI46" s="217"/>
      <c r="AJ46" s="18"/>
    </row>
    <row r="47" spans="1:36" x14ac:dyDescent="0.25">
      <c r="A47" s="249"/>
      <c r="B47" s="160" t="s">
        <v>83</v>
      </c>
      <c r="C47" s="164" t="s">
        <v>63</v>
      </c>
      <c r="D47" s="202">
        <f>SUM(Armeria!D44,Colima!D44,Comala!D44,Coquimatlan!D44,Cuauhtemoc!D44,Ixtlahuacan!D44,Manzanillo!D44,Minatitlan!D44,Tecoman!D44,VilladeAlvarez!D44)</f>
        <v>0</v>
      </c>
      <c r="E47" s="88">
        <v>0</v>
      </c>
      <c r="F47" s="207">
        <f t="shared" si="3"/>
        <v>0</v>
      </c>
      <c r="G47" s="165">
        <v>0</v>
      </c>
      <c r="H47" s="165">
        <v>0</v>
      </c>
      <c r="I47" s="165">
        <v>0</v>
      </c>
      <c r="J47" s="165">
        <v>0</v>
      </c>
      <c r="K47" s="165">
        <v>0</v>
      </c>
      <c r="L47" s="165">
        <v>0</v>
      </c>
      <c r="M47" s="165">
        <v>0</v>
      </c>
      <c r="N47" s="215"/>
      <c r="O47" s="202">
        <f>SUM(Armeria!F44,Colima!F44,Comala!F44,Coquimatlan!F44,Cuauhtemoc!F44,Ixtlahuacan!F44,Manzanillo!F44,Minatitlan!F44,Tecoman!F44,VilladeAlvarez!F44)</f>
        <v>0</v>
      </c>
      <c r="P47" s="88">
        <v>0</v>
      </c>
      <c r="Q47" s="207">
        <f t="shared" si="4"/>
        <v>0</v>
      </c>
      <c r="R47" s="165">
        <v>0</v>
      </c>
      <c r="S47" s="165">
        <v>0</v>
      </c>
      <c r="T47" s="165">
        <v>0</v>
      </c>
      <c r="U47" s="165">
        <v>0</v>
      </c>
      <c r="V47" s="165">
        <v>0</v>
      </c>
      <c r="W47" s="165">
        <v>0</v>
      </c>
      <c r="X47" s="165">
        <v>0</v>
      </c>
      <c r="Y47" s="215"/>
      <c r="Z47" s="163">
        <f t="shared" si="2"/>
        <v>0</v>
      </c>
      <c r="AA47" s="163">
        <f t="shared" si="2"/>
        <v>0</v>
      </c>
      <c r="AB47" s="163">
        <f t="shared" si="2"/>
        <v>0</v>
      </c>
      <c r="AC47" s="163">
        <f t="shared" si="2"/>
        <v>0</v>
      </c>
      <c r="AD47" s="163">
        <f t="shared" si="2"/>
        <v>0</v>
      </c>
      <c r="AE47" s="163">
        <f t="shared" si="2"/>
        <v>0</v>
      </c>
      <c r="AF47" s="163">
        <f t="shared" si="2"/>
        <v>0</v>
      </c>
      <c r="AG47" s="163">
        <f t="shared" si="2"/>
        <v>0</v>
      </c>
      <c r="AH47" s="188">
        <f t="shared" si="2"/>
        <v>0</v>
      </c>
      <c r="AI47" s="217"/>
      <c r="AJ47" s="18"/>
    </row>
    <row r="48" spans="1:36" x14ac:dyDescent="0.25">
      <c r="A48" s="249"/>
      <c r="B48" s="155">
        <v>1.2</v>
      </c>
      <c r="C48" s="177" t="s">
        <v>84</v>
      </c>
      <c r="D48" s="202">
        <f>SUM(Armeria!D45,Colima!D45,Comala!D45,Coquimatlan!D45,Cuauhtemoc!D45,Ixtlahuacan!D45,Manzanillo!D45,Minatitlan!D45,Tecoman!D45,VilladeAlvarez!D45)</f>
        <v>0</v>
      </c>
      <c r="E48" s="100">
        <f>SUM(E49,E54)</f>
        <v>0</v>
      </c>
      <c r="F48" s="167">
        <f t="shared" si="3"/>
        <v>0</v>
      </c>
      <c r="G48" s="167">
        <f t="shared" ref="G48:M48" si="11">SUM(G49,G54)</f>
        <v>0</v>
      </c>
      <c r="H48" s="167">
        <f t="shared" si="11"/>
        <v>0</v>
      </c>
      <c r="I48" s="167">
        <f t="shared" si="11"/>
        <v>0</v>
      </c>
      <c r="J48" s="167">
        <f t="shared" si="11"/>
        <v>0</v>
      </c>
      <c r="K48" s="167">
        <f t="shared" si="11"/>
        <v>0</v>
      </c>
      <c r="L48" s="167">
        <f t="shared" si="11"/>
        <v>0</v>
      </c>
      <c r="M48" s="167">
        <f t="shared" si="11"/>
        <v>0</v>
      </c>
      <c r="N48" s="217"/>
      <c r="O48" s="202">
        <f>SUM(Armeria!F45,Colima!F45,Comala!F45,Coquimatlan!F45,Cuauhtemoc!F45,Ixtlahuacan!F45,Manzanillo!F45,Minatitlan!F45,Tecoman!F45,VilladeAlvarez!F45)</f>
        <v>179</v>
      </c>
      <c r="P48" s="100">
        <f>SUM(P49,P54)</f>
        <v>179</v>
      </c>
      <c r="Q48" s="167">
        <f t="shared" si="4"/>
        <v>179</v>
      </c>
      <c r="R48" s="167">
        <f t="shared" ref="R48:X48" si="12">SUM(R49,R54)</f>
        <v>2</v>
      </c>
      <c r="S48" s="167">
        <f t="shared" si="12"/>
        <v>17</v>
      </c>
      <c r="T48" s="167">
        <f t="shared" si="12"/>
        <v>33</v>
      </c>
      <c r="U48" s="167">
        <f t="shared" si="12"/>
        <v>1</v>
      </c>
      <c r="V48" s="167">
        <f t="shared" si="12"/>
        <v>23</v>
      </c>
      <c r="W48" s="167">
        <f t="shared" si="12"/>
        <v>81</v>
      </c>
      <c r="X48" s="167">
        <f t="shared" si="12"/>
        <v>22</v>
      </c>
      <c r="Y48" s="217"/>
      <c r="Z48" s="158">
        <f t="shared" si="2"/>
        <v>179</v>
      </c>
      <c r="AA48" s="158">
        <f t="shared" si="2"/>
        <v>179</v>
      </c>
      <c r="AB48" s="158">
        <f t="shared" si="2"/>
        <v>2</v>
      </c>
      <c r="AC48" s="158">
        <f t="shared" si="2"/>
        <v>17</v>
      </c>
      <c r="AD48" s="158">
        <f t="shared" si="2"/>
        <v>33</v>
      </c>
      <c r="AE48" s="158">
        <f t="shared" si="2"/>
        <v>1</v>
      </c>
      <c r="AF48" s="158">
        <f t="shared" si="2"/>
        <v>23</v>
      </c>
      <c r="AG48" s="158">
        <f t="shared" si="2"/>
        <v>81</v>
      </c>
      <c r="AH48" s="158">
        <f t="shared" si="2"/>
        <v>22</v>
      </c>
      <c r="AI48" s="219"/>
      <c r="AJ48" s="18"/>
    </row>
    <row r="49" spans="1:36" x14ac:dyDescent="0.25">
      <c r="A49" s="249"/>
      <c r="B49" s="160" t="s">
        <v>85</v>
      </c>
      <c r="C49" s="77" t="s">
        <v>86</v>
      </c>
      <c r="D49" s="200">
        <f>SUM(Armeria!D46,Colima!D46,Comala!D46,Coquimatlan!D46,Cuauhtemoc!D46,Ixtlahuacan!D46,Manzanillo!D46,Minatitlan!D46,Tecoman!D46,VilladeAlvarez!D46)</f>
        <v>0</v>
      </c>
      <c r="E49" s="105">
        <f>SUM(E50:E53)</f>
        <v>0</v>
      </c>
      <c r="F49" s="162">
        <f t="shared" si="3"/>
        <v>0</v>
      </c>
      <c r="G49" s="162">
        <f t="shared" ref="G49:M49" si="13">SUM(G50:G53)</f>
        <v>0</v>
      </c>
      <c r="H49" s="162">
        <f t="shared" si="13"/>
        <v>0</v>
      </c>
      <c r="I49" s="162">
        <f t="shared" si="13"/>
        <v>0</v>
      </c>
      <c r="J49" s="162">
        <f t="shared" si="13"/>
        <v>0</v>
      </c>
      <c r="K49" s="107">
        <f t="shared" si="13"/>
        <v>0</v>
      </c>
      <c r="L49" s="107">
        <f t="shared" si="13"/>
        <v>0</v>
      </c>
      <c r="M49" s="107">
        <f t="shared" si="13"/>
        <v>0</v>
      </c>
      <c r="N49" s="217"/>
      <c r="O49" s="200">
        <f>SUM(Armeria!F46,Colima!F46,Comala!F46,Coquimatlan!F46,Cuauhtemoc!F46,Ixtlahuacan!F46,Manzanillo!F46,Minatitlan!F46,Tecoman!F46,VilladeAlvarez!F46)</f>
        <v>112</v>
      </c>
      <c r="P49" s="105">
        <f>SUM(P50:P53)</f>
        <v>112</v>
      </c>
      <c r="Q49" s="162">
        <f t="shared" si="4"/>
        <v>112</v>
      </c>
      <c r="R49" s="162">
        <f t="shared" ref="R49:X49" si="14">SUM(R50:R53)</f>
        <v>1</v>
      </c>
      <c r="S49" s="162">
        <f t="shared" si="14"/>
        <v>15</v>
      </c>
      <c r="T49" s="162">
        <f t="shared" si="14"/>
        <v>21</v>
      </c>
      <c r="U49" s="162">
        <f t="shared" si="14"/>
        <v>0</v>
      </c>
      <c r="V49" s="107">
        <f t="shared" si="14"/>
        <v>23</v>
      </c>
      <c r="W49" s="107">
        <f t="shared" si="14"/>
        <v>48</v>
      </c>
      <c r="X49" s="107">
        <f t="shared" si="14"/>
        <v>4</v>
      </c>
      <c r="Y49" s="217"/>
      <c r="Z49" s="163">
        <f t="shared" si="2"/>
        <v>112</v>
      </c>
      <c r="AA49" s="163">
        <f t="shared" si="2"/>
        <v>112</v>
      </c>
      <c r="AB49" s="163">
        <f t="shared" si="2"/>
        <v>1</v>
      </c>
      <c r="AC49" s="163">
        <f t="shared" si="2"/>
        <v>15</v>
      </c>
      <c r="AD49" s="163">
        <f t="shared" si="2"/>
        <v>21</v>
      </c>
      <c r="AE49" s="163">
        <f t="shared" si="2"/>
        <v>0</v>
      </c>
      <c r="AF49" s="163">
        <f t="shared" si="2"/>
        <v>23</v>
      </c>
      <c r="AG49" s="163">
        <f t="shared" si="2"/>
        <v>48</v>
      </c>
      <c r="AH49" s="163">
        <f t="shared" si="2"/>
        <v>4</v>
      </c>
      <c r="AI49" s="219"/>
      <c r="AJ49" s="18"/>
    </row>
    <row r="50" spans="1:36" x14ac:dyDescent="0.25">
      <c r="A50" s="249"/>
      <c r="B50" s="160" t="s">
        <v>87</v>
      </c>
      <c r="C50" s="164" t="s">
        <v>70</v>
      </c>
      <c r="D50" s="201">
        <f>SUM(Armeria!D47,Colima!D47,Comala!D47,Coquimatlan!D47,Cuauhtemoc!D47,Ixtlahuacan!D47,Manzanillo!D47,Minatitlan!D47,Tecoman!D47,VilladeAlvarez!D47)</f>
        <v>0</v>
      </c>
      <c r="E50" s="88">
        <v>0</v>
      </c>
      <c r="F50" s="162">
        <f t="shared" si="3"/>
        <v>0</v>
      </c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88">
        <v>0</v>
      </c>
      <c r="N50" s="215"/>
      <c r="O50" s="201">
        <f>SUM(Armeria!F47,Colima!F47,Comala!F47,Coquimatlan!F47,Cuauhtemoc!F47,Ixtlahuacan!F47,Manzanillo!F47,Minatitlan!F47,Tecoman!F47,VilladeAlvarez!F47)</f>
        <v>4</v>
      </c>
      <c r="P50" s="88">
        <v>4</v>
      </c>
      <c r="Q50" s="162">
        <f t="shared" si="4"/>
        <v>4</v>
      </c>
      <c r="R50" s="165">
        <v>0</v>
      </c>
      <c r="S50" s="165">
        <v>0</v>
      </c>
      <c r="T50" s="165">
        <v>0</v>
      </c>
      <c r="U50" s="165">
        <v>0</v>
      </c>
      <c r="V50" s="165">
        <v>0</v>
      </c>
      <c r="W50" s="165">
        <v>4</v>
      </c>
      <c r="X50" s="88">
        <v>0</v>
      </c>
      <c r="Y50" s="215"/>
      <c r="Z50" s="163">
        <f t="shared" ref="Z50:AH74" si="15">SUM(E50,P50)</f>
        <v>4</v>
      </c>
      <c r="AA50" s="163">
        <f t="shared" si="15"/>
        <v>4</v>
      </c>
      <c r="AB50" s="163">
        <f t="shared" si="15"/>
        <v>0</v>
      </c>
      <c r="AC50" s="163">
        <f t="shared" si="15"/>
        <v>0</v>
      </c>
      <c r="AD50" s="163">
        <f t="shared" si="15"/>
        <v>0</v>
      </c>
      <c r="AE50" s="163">
        <f t="shared" si="15"/>
        <v>0</v>
      </c>
      <c r="AF50" s="163">
        <f t="shared" si="15"/>
        <v>0</v>
      </c>
      <c r="AG50" s="163">
        <f t="shared" si="15"/>
        <v>4</v>
      </c>
      <c r="AH50" s="188">
        <f t="shared" si="15"/>
        <v>0</v>
      </c>
      <c r="AI50" s="217"/>
      <c r="AJ50" s="18"/>
    </row>
    <row r="51" spans="1:36" x14ac:dyDescent="0.25">
      <c r="A51" s="249"/>
      <c r="B51" s="160" t="s">
        <v>88</v>
      </c>
      <c r="C51" s="164" t="s">
        <v>72</v>
      </c>
      <c r="D51" s="202">
        <f>SUM(Armeria!D48,Colima!D48,Comala!D48,Coquimatlan!D48,Cuauhtemoc!D48,Ixtlahuacan!D48,Manzanillo!D48,Minatitlan!D48,Tecoman!D48,VilladeAlvarez!D48)</f>
        <v>0</v>
      </c>
      <c r="E51" s="88">
        <v>0</v>
      </c>
      <c r="F51" s="207">
        <f t="shared" si="3"/>
        <v>0</v>
      </c>
      <c r="G51" s="165">
        <v>0</v>
      </c>
      <c r="H51" s="165">
        <v>0</v>
      </c>
      <c r="I51" s="165">
        <v>0</v>
      </c>
      <c r="J51" s="165">
        <v>0</v>
      </c>
      <c r="K51" s="165">
        <v>0</v>
      </c>
      <c r="L51" s="165">
        <v>0</v>
      </c>
      <c r="M51" s="88">
        <v>0</v>
      </c>
      <c r="N51" s="215"/>
      <c r="O51" s="202">
        <f>SUM(Armeria!F48,Colima!F48,Comala!F48,Coquimatlan!F48,Cuauhtemoc!F48,Ixtlahuacan!F48,Manzanillo!F48,Minatitlan!F48,Tecoman!F48,VilladeAlvarez!F48)</f>
        <v>0</v>
      </c>
      <c r="P51" s="88">
        <v>0</v>
      </c>
      <c r="Q51" s="207">
        <f t="shared" si="4"/>
        <v>0</v>
      </c>
      <c r="R51" s="165">
        <v>0</v>
      </c>
      <c r="S51" s="165">
        <v>0</v>
      </c>
      <c r="T51" s="165">
        <v>0</v>
      </c>
      <c r="U51" s="165">
        <v>0</v>
      </c>
      <c r="V51" s="165">
        <v>0</v>
      </c>
      <c r="W51" s="165">
        <v>0</v>
      </c>
      <c r="X51" s="88">
        <v>0</v>
      </c>
      <c r="Y51" s="215"/>
      <c r="Z51" s="163">
        <f t="shared" si="15"/>
        <v>0</v>
      </c>
      <c r="AA51" s="163">
        <f t="shared" si="15"/>
        <v>0</v>
      </c>
      <c r="AB51" s="163">
        <f t="shared" si="15"/>
        <v>0</v>
      </c>
      <c r="AC51" s="163">
        <f t="shared" si="15"/>
        <v>0</v>
      </c>
      <c r="AD51" s="163">
        <f t="shared" si="15"/>
        <v>0</v>
      </c>
      <c r="AE51" s="163">
        <f t="shared" si="15"/>
        <v>0</v>
      </c>
      <c r="AF51" s="163">
        <f t="shared" si="15"/>
        <v>0</v>
      </c>
      <c r="AG51" s="163">
        <f t="shared" si="15"/>
        <v>0</v>
      </c>
      <c r="AH51" s="188">
        <f t="shared" si="15"/>
        <v>0</v>
      </c>
      <c r="AI51" s="217"/>
      <c r="AJ51" s="18"/>
    </row>
    <row r="52" spans="1:36" x14ac:dyDescent="0.25">
      <c r="A52" s="249"/>
      <c r="B52" s="160" t="s">
        <v>89</v>
      </c>
      <c r="C52" s="164" t="s">
        <v>74</v>
      </c>
      <c r="D52" s="202">
        <f>SUM(Armeria!D49,Colima!D49,Comala!D49,Coquimatlan!D49,Cuauhtemoc!D49,Ixtlahuacan!D49,Manzanillo!D49,Minatitlan!D49,Tecoman!D49,VilladeAlvarez!D49)</f>
        <v>0</v>
      </c>
      <c r="E52" s="88">
        <v>0</v>
      </c>
      <c r="F52" s="207">
        <f t="shared" si="3"/>
        <v>0</v>
      </c>
      <c r="G52" s="165">
        <v>0</v>
      </c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88">
        <v>0</v>
      </c>
      <c r="N52" s="215"/>
      <c r="O52" s="202">
        <f>SUM(Armeria!F49,Colima!F49,Comala!F49,Coquimatlan!F49,Cuauhtemoc!F49,Ixtlahuacan!F49,Manzanillo!F49,Minatitlan!F49,Tecoman!F49,VilladeAlvarez!F49)</f>
        <v>108</v>
      </c>
      <c r="P52" s="88">
        <v>108</v>
      </c>
      <c r="Q52" s="207">
        <f t="shared" si="4"/>
        <v>108</v>
      </c>
      <c r="R52" s="165">
        <v>1</v>
      </c>
      <c r="S52" s="165">
        <v>15</v>
      </c>
      <c r="T52" s="165">
        <v>21</v>
      </c>
      <c r="U52" s="165">
        <v>0</v>
      </c>
      <c r="V52" s="165">
        <v>23</v>
      </c>
      <c r="W52" s="165">
        <v>44</v>
      </c>
      <c r="X52" s="88">
        <v>4</v>
      </c>
      <c r="Y52" s="215"/>
      <c r="Z52" s="163">
        <f t="shared" si="15"/>
        <v>108</v>
      </c>
      <c r="AA52" s="163">
        <f t="shared" si="15"/>
        <v>108</v>
      </c>
      <c r="AB52" s="163">
        <f t="shared" si="15"/>
        <v>1</v>
      </c>
      <c r="AC52" s="163">
        <f t="shared" si="15"/>
        <v>15</v>
      </c>
      <c r="AD52" s="163">
        <f t="shared" si="15"/>
        <v>21</v>
      </c>
      <c r="AE52" s="163">
        <f t="shared" si="15"/>
        <v>0</v>
      </c>
      <c r="AF52" s="163">
        <f t="shared" si="15"/>
        <v>23</v>
      </c>
      <c r="AG52" s="163">
        <f t="shared" si="15"/>
        <v>44</v>
      </c>
      <c r="AH52" s="188">
        <f t="shared" si="15"/>
        <v>4</v>
      </c>
      <c r="AI52" s="217"/>
      <c r="AJ52" s="18"/>
    </row>
    <row r="53" spans="1:36" x14ac:dyDescent="0.25">
      <c r="A53" s="249"/>
      <c r="B53" s="160" t="s">
        <v>90</v>
      </c>
      <c r="C53" s="164" t="s">
        <v>63</v>
      </c>
      <c r="D53" s="200">
        <f>SUM(Armeria!D50,Colima!D50,Comala!D50,Coquimatlan!D50,Cuauhtemoc!D50,Ixtlahuacan!D50,Manzanillo!D50,Minatitlan!D50,Tecoman!D50,VilladeAlvarez!D50)</f>
        <v>0</v>
      </c>
      <c r="E53" s="88">
        <v>0</v>
      </c>
      <c r="F53" s="207">
        <f t="shared" si="3"/>
        <v>0</v>
      </c>
      <c r="G53" s="165">
        <v>0</v>
      </c>
      <c r="H53" s="165">
        <v>0</v>
      </c>
      <c r="I53" s="165">
        <v>0</v>
      </c>
      <c r="J53" s="165">
        <v>0</v>
      </c>
      <c r="K53" s="165">
        <v>0</v>
      </c>
      <c r="L53" s="165">
        <v>0</v>
      </c>
      <c r="M53" s="88">
        <v>0</v>
      </c>
      <c r="N53" s="168"/>
      <c r="O53" s="200">
        <f>SUM(Armeria!F50,Colima!F50,Comala!F50,Coquimatlan!F50,Cuauhtemoc!F50,Ixtlahuacan!F50,Manzanillo!F50,Minatitlan!F50,Tecoman!F50,VilladeAlvarez!F50)</f>
        <v>0</v>
      </c>
      <c r="P53" s="88">
        <v>0</v>
      </c>
      <c r="Q53" s="207">
        <f t="shared" si="4"/>
        <v>0</v>
      </c>
      <c r="R53" s="165">
        <v>0</v>
      </c>
      <c r="S53" s="165">
        <v>0</v>
      </c>
      <c r="T53" s="165">
        <v>0</v>
      </c>
      <c r="U53" s="165">
        <v>0</v>
      </c>
      <c r="V53" s="165">
        <v>0</v>
      </c>
      <c r="W53" s="165">
        <v>0</v>
      </c>
      <c r="X53" s="88">
        <v>0</v>
      </c>
      <c r="Y53" s="168"/>
      <c r="Z53" s="163">
        <f t="shared" si="15"/>
        <v>0</v>
      </c>
      <c r="AA53" s="163">
        <f t="shared" si="15"/>
        <v>0</v>
      </c>
      <c r="AB53" s="163">
        <f t="shared" si="15"/>
        <v>0</v>
      </c>
      <c r="AC53" s="163">
        <f t="shared" si="15"/>
        <v>0</v>
      </c>
      <c r="AD53" s="163">
        <f t="shared" si="15"/>
        <v>0</v>
      </c>
      <c r="AE53" s="163">
        <f t="shared" si="15"/>
        <v>0</v>
      </c>
      <c r="AF53" s="163">
        <f t="shared" si="15"/>
        <v>0</v>
      </c>
      <c r="AG53" s="163">
        <f t="shared" si="15"/>
        <v>0</v>
      </c>
      <c r="AH53" s="188">
        <f t="shared" si="15"/>
        <v>0</v>
      </c>
      <c r="AI53" s="218"/>
      <c r="AJ53" s="18"/>
    </row>
    <row r="54" spans="1:36" x14ac:dyDescent="0.25">
      <c r="A54" s="249"/>
      <c r="B54" s="160" t="s">
        <v>91</v>
      </c>
      <c r="C54" s="77" t="s">
        <v>92</v>
      </c>
      <c r="D54" s="201">
        <f>SUM(Armeria!D51,Colima!D51,Comala!D51,Coquimatlan!D51,Cuauhtemoc!D51,Ixtlahuacan!D51,Manzanillo!D51,Minatitlan!D51,Tecoman!D51,VilladeAlvarez!D51)</f>
        <v>0</v>
      </c>
      <c r="E54" s="99">
        <f>SUM(E55:E59)</f>
        <v>0</v>
      </c>
      <c r="F54" s="166">
        <f t="shared" si="3"/>
        <v>0</v>
      </c>
      <c r="G54" s="166">
        <f t="shared" ref="G54:M54" si="16">SUM(G55:G59)</f>
        <v>0</v>
      </c>
      <c r="H54" s="166">
        <f t="shared" si="16"/>
        <v>0</v>
      </c>
      <c r="I54" s="166">
        <f t="shared" si="16"/>
        <v>0</v>
      </c>
      <c r="J54" s="166">
        <f t="shared" si="16"/>
        <v>0</v>
      </c>
      <c r="K54" s="166">
        <f t="shared" si="16"/>
        <v>0</v>
      </c>
      <c r="L54" s="166">
        <f t="shared" si="16"/>
        <v>0</v>
      </c>
      <c r="M54" s="166">
        <f t="shared" si="16"/>
        <v>0</v>
      </c>
      <c r="N54" s="219"/>
      <c r="O54" s="201">
        <f>SUM(Armeria!F51,Colima!F51,Comala!F51,Coquimatlan!F51,Cuauhtemoc!F51,Ixtlahuacan!F51,Manzanillo!F51,Minatitlan!F51,Tecoman!F51,VilladeAlvarez!F51)</f>
        <v>67</v>
      </c>
      <c r="P54" s="99">
        <f>SUM(P55:P59)</f>
        <v>67</v>
      </c>
      <c r="Q54" s="166">
        <f t="shared" si="4"/>
        <v>67</v>
      </c>
      <c r="R54" s="166">
        <f t="shared" ref="R54:X54" si="17">SUM(R55:R59)</f>
        <v>1</v>
      </c>
      <c r="S54" s="166">
        <f t="shared" si="17"/>
        <v>2</v>
      </c>
      <c r="T54" s="166">
        <f t="shared" si="17"/>
        <v>12</v>
      </c>
      <c r="U54" s="166">
        <f t="shared" si="17"/>
        <v>1</v>
      </c>
      <c r="V54" s="166">
        <f t="shared" si="17"/>
        <v>0</v>
      </c>
      <c r="W54" s="166">
        <f t="shared" si="17"/>
        <v>33</v>
      </c>
      <c r="X54" s="166">
        <f t="shared" si="17"/>
        <v>18</v>
      </c>
      <c r="Y54" s="219"/>
      <c r="Z54" s="163">
        <f t="shared" si="15"/>
        <v>67</v>
      </c>
      <c r="AA54" s="163">
        <f t="shared" si="15"/>
        <v>67</v>
      </c>
      <c r="AB54" s="163">
        <f t="shared" si="15"/>
        <v>1</v>
      </c>
      <c r="AC54" s="163">
        <f t="shared" si="15"/>
        <v>2</v>
      </c>
      <c r="AD54" s="163">
        <f t="shared" si="15"/>
        <v>12</v>
      </c>
      <c r="AE54" s="163">
        <f t="shared" si="15"/>
        <v>1</v>
      </c>
      <c r="AF54" s="163">
        <f t="shared" si="15"/>
        <v>0</v>
      </c>
      <c r="AG54" s="163">
        <f t="shared" si="15"/>
        <v>33</v>
      </c>
      <c r="AH54" s="163">
        <f t="shared" si="15"/>
        <v>18</v>
      </c>
      <c r="AI54" s="219"/>
      <c r="AJ54" s="18"/>
    </row>
    <row r="55" spans="1:36" x14ac:dyDescent="0.25">
      <c r="A55" s="249"/>
      <c r="B55" s="160" t="s">
        <v>93</v>
      </c>
      <c r="C55" s="164" t="s">
        <v>70</v>
      </c>
      <c r="D55" s="202">
        <f>SUM(Armeria!D52,Colima!D52,Comala!D52,Coquimatlan!D52,Cuauhtemoc!D52,Ixtlahuacan!D52,Manzanillo!D52,Minatitlan!D52,Tecoman!D52,VilladeAlvarez!D52)</f>
        <v>0</v>
      </c>
      <c r="E55" s="88">
        <v>0</v>
      </c>
      <c r="F55" s="207">
        <f t="shared" si="3"/>
        <v>0</v>
      </c>
      <c r="G55" s="165">
        <v>0</v>
      </c>
      <c r="H55" s="165">
        <v>0</v>
      </c>
      <c r="I55" s="165">
        <v>0</v>
      </c>
      <c r="J55" s="165">
        <v>0</v>
      </c>
      <c r="K55" s="165">
        <v>0</v>
      </c>
      <c r="L55" s="165">
        <v>0</v>
      </c>
      <c r="M55" s="88">
        <v>0</v>
      </c>
      <c r="N55" s="219"/>
      <c r="O55" s="202">
        <f>SUM(Armeria!F52,Colima!F52,Comala!F52,Coquimatlan!F52,Cuauhtemoc!F52,Ixtlahuacan!F52,Manzanillo!F52,Minatitlan!F52,Tecoman!F52,VilladeAlvarez!F52)</f>
        <v>0</v>
      </c>
      <c r="P55" s="88">
        <v>0</v>
      </c>
      <c r="Q55" s="207">
        <f t="shared" si="4"/>
        <v>0</v>
      </c>
      <c r="R55" s="165">
        <v>0</v>
      </c>
      <c r="S55" s="165">
        <v>0</v>
      </c>
      <c r="T55" s="165">
        <v>0</v>
      </c>
      <c r="U55" s="165">
        <v>0</v>
      </c>
      <c r="V55" s="165">
        <v>0</v>
      </c>
      <c r="W55" s="165">
        <v>0</v>
      </c>
      <c r="X55" s="88">
        <v>0</v>
      </c>
      <c r="Y55" s="219"/>
      <c r="Z55" s="163">
        <f t="shared" si="15"/>
        <v>0</v>
      </c>
      <c r="AA55" s="163">
        <f t="shared" si="15"/>
        <v>0</v>
      </c>
      <c r="AB55" s="163">
        <f t="shared" si="15"/>
        <v>0</v>
      </c>
      <c r="AC55" s="163">
        <f t="shared" si="15"/>
        <v>0</v>
      </c>
      <c r="AD55" s="163">
        <f t="shared" si="15"/>
        <v>0</v>
      </c>
      <c r="AE55" s="163">
        <f t="shared" si="15"/>
        <v>0</v>
      </c>
      <c r="AF55" s="163">
        <f t="shared" si="15"/>
        <v>0</v>
      </c>
      <c r="AG55" s="163">
        <f t="shared" si="15"/>
        <v>0</v>
      </c>
      <c r="AH55" s="163">
        <f t="shared" si="15"/>
        <v>0</v>
      </c>
      <c r="AI55" s="219"/>
      <c r="AJ55" s="18"/>
    </row>
    <row r="56" spans="1:36" x14ac:dyDescent="0.25">
      <c r="A56" s="249"/>
      <c r="B56" s="160" t="s">
        <v>94</v>
      </c>
      <c r="C56" s="164" t="s">
        <v>72</v>
      </c>
      <c r="D56" s="202">
        <f>SUM(Armeria!D53,Colima!D53,Comala!D53,Coquimatlan!D53,Cuauhtemoc!D53,Ixtlahuacan!D53,Manzanillo!D53,Minatitlan!D53,Tecoman!D53,VilladeAlvarez!D53)</f>
        <v>0</v>
      </c>
      <c r="E56" s="88">
        <v>0</v>
      </c>
      <c r="F56" s="207">
        <f t="shared" si="3"/>
        <v>0</v>
      </c>
      <c r="G56" s="165">
        <v>0</v>
      </c>
      <c r="H56" s="165">
        <v>0</v>
      </c>
      <c r="I56" s="165">
        <v>0</v>
      </c>
      <c r="J56" s="165">
        <v>0</v>
      </c>
      <c r="K56" s="165">
        <v>0</v>
      </c>
      <c r="L56" s="165">
        <v>0</v>
      </c>
      <c r="M56" s="88">
        <v>0</v>
      </c>
      <c r="N56" s="219"/>
      <c r="O56" s="202">
        <f>SUM(Armeria!F53,Colima!F53,Comala!F53,Coquimatlan!F53,Cuauhtemoc!F53,Ixtlahuacan!F53,Manzanillo!F53,Minatitlan!F53,Tecoman!F53,VilladeAlvarez!F53)</f>
        <v>0</v>
      </c>
      <c r="P56" s="88">
        <v>0</v>
      </c>
      <c r="Q56" s="207">
        <f t="shared" si="4"/>
        <v>0</v>
      </c>
      <c r="R56" s="165">
        <v>0</v>
      </c>
      <c r="S56" s="165">
        <v>0</v>
      </c>
      <c r="T56" s="165">
        <v>0</v>
      </c>
      <c r="U56" s="165">
        <v>0</v>
      </c>
      <c r="V56" s="165">
        <v>0</v>
      </c>
      <c r="W56" s="165">
        <v>0</v>
      </c>
      <c r="X56" s="88">
        <v>0</v>
      </c>
      <c r="Y56" s="219"/>
      <c r="Z56" s="163">
        <f t="shared" si="15"/>
        <v>0</v>
      </c>
      <c r="AA56" s="163">
        <f t="shared" si="15"/>
        <v>0</v>
      </c>
      <c r="AB56" s="163">
        <f t="shared" si="15"/>
        <v>0</v>
      </c>
      <c r="AC56" s="163">
        <f t="shared" si="15"/>
        <v>0</v>
      </c>
      <c r="AD56" s="163">
        <f t="shared" si="15"/>
        <v>0</v>
      </c>
      <c r="AE56" s="163">
        <f t="shared" si="15"/>
        <v>0</v>
      </c>
      <c r="AF56" s="163">
        <f t="shared" si="15"/>
        <v>0</v>
      </c>
      <c r="AG56" s="163">
        <f t="shared" si="15"/>
        <v>0</v>
      </c>
      <c r="AH56" s="163">
        <f t="shared" si="15"/>
        <v>0</v>
      </c>
      <c r="AI56" s="219"/>
      <c r="AJ56" s="18"/>
    </row>
    <row r="57" spans="1:36" x14ac:dyDescent="0.25">
      <c r="A57" s="249"/>
      <c r="B57" s="160" t="s">
        <v>95</v>
      </c>
      <c r="C57" s="164" t="s">
        <v>81</v>
      </c>
      <c r="D57" s="200">
        <f>SUM(Armeria!D54,Colima!D54,Comala!D54,Coquimatlan!D54,Cuauhtemoc!D54,Ixtlahuacan!D54,Manzanillo!D54,Minatitlan!D54,Tecoman!D54,VilladeAlvarez!D54)</f>
        <v>0</v>
      </c>
      <c r="E57" s="88">
        <v>0</v>
      </c>
      <c r="F57" s="207">
        <f t="shared" si="3"/>
        <v>0</v>
      </c>
      <c r="G57" s="165">
        <v>0</v>
      </c>
      <c r="H57" s="165">
        <v>0</v>
      </c>
      <c r="I57" s="165">
        <v>0</v>
      </c>
      <c r="J57" s="165">
        <v>0</v>
      </c>
      <c r="K57" s="165">
        <v>0</v>
      </c>
      <c r="L57" s="165">
        <v>0</v>
      </c>
      <c r="M57" s="88">
        <v>0</v>
      </c>
      <c r="N57" s="219"/>
      <c r="O57" s="200">
        <f>SUM(Armeria!F54,Colima!F54,Comala!F54,Coquimatlan!F54,Cuauhtemoc!F54,Ixtlahuacan!F54,Manzanillo!F54,Minatitlan!F54,Tecoman!F54,VilladeAlvarez!F54)</f>
        <v>65</v>
      </c>
      <c r="P57" s="88">
        <v>65</v>
      </c>
      <c r="Q57" s="207">
        <f t="shared" si="4"/>
        <v>65</v>
      </c>
      <c r="R57" s="165">
        <v>0</v>
      </c>
      <c r="S57" s="165">
        <v>1</v>
      </c>
      <c r="T57" s="165">
        <v>12</v>
      </c>
      <c r="U57" s="165">
        <v>1</v>
      </c>
      <c r="V57" s="165">
        <v>0</v>
      </c>
      <c r="W57" s="165">
        <v>33</v>
      </c>
      <c r="X57" s="88">
        <v>18</v>
      </c>
      <c r="Y57" s="219"/>
      <c r="Z57" s="163">
        <f t="shared" si="15"/>
        <v>65</v>
      </c>
      <c r="AA57" s="163">
        <f t="shared" si="15"/>
        <v>65</v>
      </c>
      <c r="AB57" s="163">
        <f t="shared" si="15"/>
        <v>0</v>
      </c>
      <c r="AC57" s="163">
        <f t="shared" si="15"/>
        <v>1</v>
      </c>
      <c r="AD57" s="163">
        <f t="shared" si="15"/>
        <v>12</v>
      </c>
      <c r="AE57" s="163">
        <f t="shared" si="15"/>
        <v>1</v>
      </c>
      <c r="AF57" s="163">
        <f t="shared" si="15"/>
        <v>0</v>
      </c>
      <c r="AG57" s="163">
        <f t="shared" si="15"/>
        <v>33</v>
      </c>
      <c r="AH57" s="163">
        <f t="shared" si="15"/>
        <v>18</v>
      </c>
      <c r="AI57" s="219"/>
      <c r="AJ57" s="18"/>
    </row>
    <row r="58" spans="1:36" x14ac:dyDescent="0.25">
      <c r="A58" s="249"/>
      <c r="B58" s="160" t="s">
        <v>96</v>
      </c>
      <c r="C58" s="164" t="s">
        <v>74</v>
      </c>
      <c r="D58" s="201">
        <f>SUM(Armeria!D55,Colima!D55,Comala!D55,Coquimatlan!D55,Cuauhtemoc!D55,Ixtlahuacan!D55,Manzanillo!D55,Minatitlan!D55,Tecoman!D55,VilladeAlvarez!D55)</f>
        <v>0</v>
      </c>
      <c r="E58" s="88">
        <v>0</v>
      </c>
      <c r="F58" s="207">
        <f t="shared" si="3"/>
        <v>0</v>
      </c>
      <c r="G58" s="165">
        <v>0</v>
      </c>
      <c r="H58" s="165">
        <v>0</v>
      </c>
      <c r="I58" s="165">
        <v>0</v>
      </c>
      <c r="J58" s="165">
        <v>0</v>
      </c>
      <c r="K58" s="165">
        <v>0</v>
      </c>
      <c r="L58" s="165">
        <v>0</v>
      </c>
      <c r="M58" s="88">
        <v>0</v>
      </c>
      <c r="N58" s="215"/>
      <c r="O58" s="201">
        <f>SUM(Armeria!F55,Colima!F55,Comala!F55,Coquimatlan!F55,Cuauhtemoc!F55,Ixtlahuacan!F55,Manzanillo!F55,Minatitlan!F55,Tecoman!F55,VilladeAlvarez!F55)</f>
        <v>2</v>
      </c>
      <c r="P58" s="88">
        <v>2</v>
      </c>
      <c r="Q58" s="207">
        <f t="shared" si="4"/>
        <v>2</v>
      </c>
      <c r="R58" s="165">
        <v>1</v>
      </c>
      <c r="S58" s="165">
        <v>1</v>
      </c>
      <c r="T58" s="165">
        <v>0</v>
      </c>
      <c r="U58" s="165">
        <v>0</v>
      </c>
      <c r="V58" s="165">
        <v>0</v>
      </c>
      <c r="W58" s="165">
        <v>0</v>
      </c>
      <c r="X58" s="88">
        <v>0</v>
      </c>
      <c r="Y58" s="215"/>
      <c r="Z58" s="163">
        <f t="shared" si="15"/>
        <v>2</v>
      </c>
      <c r="AA58" s="163">
        <f t="shared" si="15"/>
        <v>2</v>
      </c>
      <c r="AB58" s="163">
        <f t="shared" si="15"/>
        <v>1</v>
      </c>
      <c r="AC58" s="163">
        <f t="shared" si="15"/>
        <v>1</v>
      </c>
      <c r="AD58" s="163">
        <f t="shared" si="15"/>
        <v>0</v>
      </c>
      <c r="AE58" s="163">
        <f t="shared" si="15"/>
        <v>0</v>
      </c>
      <c r="AF58" s="163">
        <f t="shared" si="15"/>
        <v>0</v>
      </c>
      <c r="AG58" s="163">
        <f t="shared" si="15"/>
        <v>0</v>
      </c>
      <c r="AH58" s="188">
        <f t="shared" si="15"/>
        <v>0</v>
      </c>
      <c r="AI58" s="217"/>
      <c r="AJ58" s="18"/>
    </row>
    <row r="59" spans="1:36" x14ac:dyDescent="0.25">
      <c r="A59" s="249"/>
      <c r="B59" s="160" t="s">
        <v>97</v>
      </c>
      <c r="C59" s="164" t="s">
        <v>63</v>
      </c>
      <c r="D59" s="202">
        <f>SUM(Armeria!D56,Colima!D56,Comala!D56,Coquimatlan!D56,Cuauhtemoc!D56,Ixtlahuacan!D56,Manzanillo!D56,Minatitlan!D56,Tecoman!D56,VilladeAlvarez!D56)</f>
        <v>0</v>
      </c>
      <c r="E59" s="88">
        <v>0</v>
      </c>
      <c r="F59" s="207">
        <f t="shared" si="3"/>
        <v>0</v>
      </c>
      <c r="G59" s="165">
        <v>0</v>
      </c>
      <c r="H59" s="165">
        <v>0</v>
      </c>
      <c r="I59" s="165">
        <v>0</v>
      </c>
      <c r="J59" s="165">
        <v>0</v>
      </c>
      <c r="K59" s="165">
        <v>0</v>
      </c>
      <c r="L59" s="165">
        <v>0</v>
      </c>
      <c r="M59" s="88">
        <v>0</v>
      </c>
      <c r="N59" s="215"/>
      <c r="O59" s="202">
        <f>SUM(Armeria!F56,Colima!F56,Comala!F56,Coquimatlan!F56,Cuauhtemoc!F56,Ixtlahuacan!F56,Manzanillo!F56,Minatitlan!F56,Tecoman!F56,VilladeAlvarez!F56)</f>
        <v>0</v>
      </c>
      <c r="P59" s="88">
        <v>0</v>
      </c>
      <c r="Q59" s="207">
        <f t="shared" si="4"/>
        <v>0</v>
      </c>
      <c r="R59" s="165">
        <v>0</v>
      </c>
      <c r="S59" s="165">
        <v>0</v>
      </c>
      <c r="T59" s="165">
        <v>0</v>
      </c>
      <c r="U59" s="165">
        <v>0</v>
      </c>
      <c r="V59" s="165">
        <v>0</v>
      </c>
      <c r="W59" s="165">
        <v>0</v>
      </c>
      <c r="X59" s="88">
        <v>0</v>
      </c>
      <c r="Y59" s="215"/>
      <c r="Z59" s="163">
        <f t="shared" si="15"/>
        <v>0</v>
      </c>
      <c r="AA59" s="163">
        <f t="shared" si="15"/>
        <v>0</v>
      </c>
      <c r="AB59" s="163">
        <f t="shared" si="15"/>
        <v>0</v>
      </c>
      <c r="AC59" s="163">
        <f t="shared" si="15"/>
        <v>0</v>
      </c>
      <c r="AD59" s="163">
        <f t="shared" si="15"/>
        <v>0</v>
      </c>
      <c r="AE59" s="163">
        <f t="shared" si="15"/>
        <v>0</v>
      </c>
      <c r="AF59" s="163">
        <f t="shared" si="15"/>
        <v>0</v>
      </c>
      <c r="AG59" s="163">
        <f t="shared" si="15"/>
        <v>0</v>
      </c>
      <c r="AH59" s="188">
        <f t="shared" si="15"/>
        <v>0</v>
      </c>
      <c r="AI59" s="217"/>
      <c r="AJ59" s="18"/>
    </row>
    <row r="60" spans="1:36" x14ac:dyDescent="0.25">
      <c r="A60" s="249"/>
      <c r="B60" s="155">
        <v>1.3</v>
      </c>
      <c r="C60" s="177" t="s">
        <v>98</v>
      </c>
      <c r="D60" s="202">
        <f>SUM(Armeria!D57,Colima!D57,Comala!D57,Coquimatlan!D57,Cuauhtemoc!D57,Ixtlahuacan!D57,Manzanillo!D57,Minatitlan!D57,Tecoman!D57,VilladeAlvarez!D57)</f>
        <v>0</v>
      </c>
      <c r="E60" s="180">
        <f>SUM(E61:E64)</f>
        <v>0</v>
      </c>
      <c r="F60" s="170">
        <f>SUM(G60:I60)</f>
        <v>0</v>
      </c>
      <c r="G60" s="170">
        <f>SUM(G61:G64)</f>
        <v>0</v>
      </c>
      <c r="H60" s="170">
        <f>SUM(H61:H64)</f>
        <v>0</v>
      </c>
      <c r="I60" s="170">
        <f>SUM(I61:I64)</f>
        <v>0</v>
      </c>
      <c r="J60" s="43"/>
      <c r="K60" s="43"/>
      <c r="L60" s="43"/>
      <c r="M60" s="43"/>
      <c r="N60" s="219"/>
      <c r="O60" s="202">
        <f>SUM(Armeria!F57,Colima!F57,Comala!F57,Coquimatlan!F57,Cuauhtemoc!F57,Ixtlahuacan!F57,Manzanillo!F57,Minatitlan!F57,Tecoman!F57,VilladeAlvarez!F57)</f>
        <v>0</v>
      </c>
      <c r="P60" s="180">
        <f>SUM(P61:P64)</f>
        <v>0</v>
      </c>
      <c r="Q60" s="170">
        <f>SUM(R60:T60)</f>
        <v>0</v>
      </c>
      <c r="R60" s="170">
        <f>SUM(R61:R64)</f>
        <v>0</v>
      </c>
      <c r="S60" s="170">
        <f>SUM(S61:S64)</f>
        <v>0</v>
      </c>
      <c r="T60" s="170">
        <f>SUM(T61:T64)</f>
        <v>0</v>
      </c>
      <c r="U60" s="43"/>
      <c r="V60" s="43"/>
      <c r="W60" s="43"/>
      <c r="X60" s="43"/>
      <c r="Y60" s="219"/>
      <c r="Z60" s="158">
        <f t="shared" si="15"/>
        <v>0</v>
      </c>
      <c r="AA60" s="158">
        <f t="shared" si="15"/>
        <v>0</v>
      </c>
      <c r="AB60" s="158">
        <f t="shared" si="15"/>
        <v>0</v>
      </c>
      <c r="AC60" s="158">
        <f t="shared" si="15"/>
        <v>0</v>
      </c>
      <c r="AD60" s="158">
        <f t="shared" si="15"/>
        <v>0</v>
      </c>
      <c r="AE60" s="43"/>
      <c r="AF60" s="43"/>
      <c r="AG60" s="43"/>
      <c r="AH60" s="43"/>
      <c r="AI60" s="219"/>
      <c r="AJ60" s="18"/>
    </row>
    <row r="61" spans="1:36" x14ac:dyDescent="0.25">
      <c r="A61" s="249"/>
      <c r="B61" s="160" t="s">
        <v>99</v>
      </c>
      <c r="C61" s="164" t="s">
        <v>70</v>
      </c>
      <c r="D61" s="200">
        <f>SUM(Armeria!D58,Colima!D58,Comala!D58,Coquimatlan!D58,Cuauhtemoc!D58,Ixtlahuacan!D58,Manzanillo!D58,Minatitlan!D58,Tecoman!D58,VilladeAlvarez!D58)</f>
        <v>0</v>
      </c>
      <c r="E61" s="88">
        <v>0</v>
      </c>
      <c r="F61" s="207">
        <f>SUM(G61:I61)</f>
        <v>0</v>
      </c>
      <c r="G61" s="165">
        <v>0</v>
      </c>
      <c r="H61" s="165">
        <v>0</v>
      </c>
      <c r="I61" s="165">
        <v>0</v>
      </c>
      <c r="J61" s="44"/>
      <c r="K61" s="45"/>
      <c r="L61" s="45"/>
      <c r="M61" s="45"/>
      <c r="N61" s="171"/>
      <c r="O61" s="200">
        <f>SUM(Armeria!F58,Colima!F58,Comala!F58,Coquimatlan!F58,Cuauhtemoc!F58,Ixtlahuacan!F58,Manzanillo!F58,Minatitlan!F58,Tecoman!F58,VilladeAlvarez!F58)</f>
        <v>0</v>
      </c>
      <c r="P61" s="88">
        <v>0</v>
      </c>
      <c r="Q61" s="207">
        <f>SUM(R61:T61)</f>
        <v>0</v>
      </c>
      <c r="R61" s="165">
        <v>0</v>
      </c>
      <c r="S61" s="165">
        <v>0</v>
      </c>
      <c r="T61" s="165">
        <v>0</v>
      </c>
      <c r="U61" s="44"/>
      <c r="V61" s="45"/>
      <c r="W61" s="45"/>
      <c r="X61" s="45"/>
      <c r="Y61" s="171"/>
      <c r="Z61" s="163">
        <f t="shared" si="15"/>
        <v>0</v>
      </c>
      <c r="AA61" s="163">
        <f t="shared" si="15"/>
        <v>0</v>
      </c>
      <c r="AB61" s="163">
        <f t="shared" si="15"/>
        <v>0</v>
      </c>
      <c r="AC61" s="163">
        <f t="shared" si="15"/>
        <v>0</v>
      </c>
      <c r="AD61" s="163">
        <f t="shared" si="15"/>
        <v>0</v>
      </c>
      <c r="AE61" s="44"/>
      <c r="AF61" s="45"/>
      <c r="AG61" s="45"/>
      <c r="AH61" s="45"/>
      <c r="AI61" s="219"/>
      <c r="AJ61" s="18"/>
    </row>
    <row r="62" spans="1:36" x14ac:dyDescent="0.25">
      <c r="A62" s="249"/>
      <c r="B62" s="160" t="s">
        <v>100</v>
      </c>
      <c r="C62" s="164" t="s">
        <v>72</v>
      </c>
      <c r="D62" s="201">
        <f>SUM(Armeria!D59,Colima!D59,Comala!D59,Coquimatlan!D59,Cuauhtemoc!D59,Ixtlahuacan!D59,Manzanillo!D59,Minatitlan!D59,Tecoman!D59,VilladeAlvarez!D59)</f>
        <v>0</v>
      </c>
      <c r="E62" s="88">
        <v>0</v>
      </c>
      <c r="F62" s="207">
        <f>SUM(G62:I62)</f>
        <v>0</v>
      </c>
      <c r="G62" s="165">
        <v>0</v>
      </c>
      <c r="H62" s="165">
        <v>0</v>
      </c>
      <c r="I62" s="165">
        <v>0</v>
      </c>
      <c r="J62" s="44"/>
      <c r="K62" s="45"/>
      <c r="L62" s="45"/>
      <c r="M62" s="45"/>
      <c r="N62" s="171"/>
      <c r="O62" s="201">
        <f>SUM(Armeria!F59,Colima!F59,Comala!F59,Coquimatlan!F59,Cuauhtemoc!F59,Ixtlahuacan!F59,Manzanillo!F59,Minatitlan!F59,Tecoman!F59,VilladeAlvarez!F59)</f>
        <v>0</v>
      </c>
      <c r="P62" s="88">
        <v>0</v>
      </c>
      <c r="Q62" s="207">
        <f>SUM(R62:T62)</f>
        <v>0</v>
      </c>
      <c r="R62" s="165">
        <v>0</v>
      </c>
      <c r="S62" s="165">
        <v>0</v>
      </c>
      <c r="T62" s="165">
        <v>0</v>
      </c>
      <c r="U62" s="44"/>
      <c r="V62" s="45"/>
      <c r="W62" s="45"/>
      <c r="X62" s="45"/>
      <c r="Y62" s="171"/>
      <c r="Z62" s="163">
        <f t="shared" si="15"/>
        <v>0</v>
      </c>
      <c r="AA62" s="163">
        <f t="shared" si="15"/>
        <v>0</v>
      </c>
      <c r="AB62" s="163">
        <f t="shared" si="15"/>
        <v>0</v>
      </c>
      <c r="AC62" s="163">
        <f t="shared" si="15"/>
        <v>0</v>
      </c>
      <c r="AD62" s="163">
        <f t="shared" si="15"/>
        <v>0</v>
      </c>
      <c r="AE62" s="44"/>
      <c r="AF62" s="45"/>
      <c r="AG62" s="45"/>
      <c r="AH62" s="45"/>
      <c r="AI62" s="219"/>
      <c r="AJ62" s="18"/>
    </row>
    <row r="63" spans="1:36" x14ac:dyDescent="0.25">
      <c r="A63" s="249"/>
      <c r="B63" s="160" t="s">
        <v>101</v>
      </c>
      <c r="C63" s="164" t="s">
        <v>74</v>
      </c>
      <c r="D63" s="202">
        <f>SUM(Armeria!D60,Colima!D60,Comala!D60,Coquimatlan!D60,Cuauhtemoc!D60,Ixtlahuacan!D60,Manzanillo!D60,Minatitlan!D60,Tecoman!D60,VilladeAlvarez!D60)</f>
        <v>0</v>
      </c>
      <c r="E63" s="88">
        <v>0</v>
      </c>
      <c r="F63" s="207">
        <f>SUM(G63:I63)</f>
        <v>0</v>
      </c>
      <c r="G63" s="165">
        <v>0</v>
      </c>
      <c r="H63" s="165">
        <v>0</v>
      </c>
      <c r="I63" s="165">
        <v>0</v>
      </c>
      <c r="J63" s="44"/>
      <c r="K63" s="45"/>
      <c r="L63" s="45"/>
      <c r="M63" s="45"/>
      <c r="N63" s="171"/>
      <c r="O63" s="202">
        <f>SUM(Armeria!F60,Colima!F60,Comala!F60,Coquimatlan!F60,Cuauhtemoc!F60,Ixtlahuacan!F60,Manzanillo!F60,Minatitlan!F60,Tecoman!F60,VilladeAlvarez!F60)</f>
        <v>0</v>
      </c>
      <c r="P63" s="88">
        <v>0</v>
      </c>
      <c r="Q63" s="207">
        <f>SUM(R63:T63)</f>
        <v>0</v>
      </c>
      <c r="R63" s="165">
        <v>0</v>
      </c>
      <c r="S63" s="165">
        <v>0</v>
      </c>
      <c r="T63" s="165">
        <v>0</v>
      </c>
      <c r="U63" s="44"/>
      <c r="V63" s="45"/>
      <c r="W63" s="45"/>
      <c r="X63" s="45"/>
      <c r="Y63" s="171"/>
      <c r="Z63" s="163">
        <f t="shared" si="15"/>
        <v>0</v>
      </c>
      <c r="AA63" s="163">
        <f t="shared" si="15"/>
        <v>0</v>
      </c>
      <c r="AB63" s="163">
        <f t="shared" si="15"/>
        <v>0</v>
      </c>
      <c r="AC63" s="163">
        <f t="shared" si="15"/>
        <v>0</v>
      </c>
      <c r="AD63" s="163">
        <f t="shared" si="15"/>
        <v>0</v>
      </c>
      <c r="AE63" s="44"/>
      <c r="AF63" s="45"/>
      <c r="AG63" s="45"/>
      <c r="AH63" s="45"/>
      <c r="AI63" s="219"/>
      <c r="AJ63" s="18"/>
    </row>
    <row r="64" spans="1:36" x14ac:dyDescent="0.25">
      <c r="A64" s="249"/>
      <c r="B64" s="160" t="s">
        <v>102</v>
      </c>
      <c r="C64" s="164" t="s">
        <v>63</v>
      </c>
      <c r="D64" s="202">
        <f>SUM(Armeria!D61,Colima!D61,Comala!D61,Coquimatlan!D61,Cuauhtemoc!D61,Ixtlahuacan!D61,Manzanillo!D61,Minatitlan!D61,Tecoman!D61,VilladeAlvarez!D61)</f>
        <v>0</v>
      </c>
      <c r="E64" s="88">
        <v>0</v>
      </c>
      <c r="F64" s="207">
        <f>SUM(G64:I64)</f>
        <v>0</v>
      </c>
      <c r="G64" s="165">
        <v>0</v>
      </c>
      <c r="H64" s="165">
        <v>0</v>
      </c>
      <c r="I64" s="165">
        <v>0</v>
      </c>
      <c r="J64" s="44"/>
      <c r="K64" s="45"/>
      <c r="L64" s="45"/>
      <c r="M64" s="45"/>
      <c r="N64" s="171"/>
      <c r="O64" s="202">
        <f>SUM(Armeria!F61,Colima!F61,Comala!F61,Coquimatlan!F61,Cuauhtemoc!F61,Ixtlahuacan!F61,Manzanillo!F61,Minatitlan!F61,Tecoman!F61,VilladeAlvarez!F61)</f>
        <v>0</v>
      </c>
      <c r="P64" s="88">
        <v>0</v>
      </c>
      <c r="Q64" s="207">
        <f>SUM(R64:T64)</f>
        <v>0</v>
      </c>
      <c r="R64" s="165">
        <v>0</v>
      </c>
      <c r="S64" s="165">
        <v>0</v>
      </c>
      <c r="T64" s="165">
        <v>0</v>
      </c>
      <c r="U64" s="44"/>
      <c r="V64" s="45"/>
      <c r="W64" s="45"/>
      <c r="X64" s="45"/>
      <c r="Y64" s="171"/>
      <c r="Z64" s="163">
        <f t="shared" si="15"/>
        <v>0</v>
      </c>
      <c r="AA64" s="163">
        <f t="shared" si="15"/>
        <v>0</v>
      </c>
      <c r="AB64" s="163">
        <f t="shared" si="15"/>
        <v>0</v>
      </c>
      <c r="AC64" s="163">
        <f t="shared" si="15"/>
        <v>0</v>
      </c>
      <c r="AD64" s="163">
        <f t="shared" si="15"/>
        <v>0</v>
      </c>
      <c r="AE64" s="44"/>
      <c r="AF64" s="45"/>
      <c r="AG64" s="45"/>
      <c r="AH64" s="45"/>
      <c r="AI64" s="219"/>
      <c r="AJ64" s="18"/>
    </row>
    <row r="65" spans="1:36" x14ac:dyDescent="0.25">
      <c r="A65" s="249"/>
      <c r="B65" s="155">
        <v>1.4</v>
      </c>
      <c r="C65" s="82" t="s">
        <v>103</v>
      </c>
      <c r="D65" s="200">
        <f>SUM(Armeria!D62,Colima!D62,Comala!D62,Coquimatlan!D62,Cuauhtemoc!D62,Ixtlahuacan!D62,Manzanillo!D62,Minatitlan!D62,Tecoman!D62,VilladeAlvarez!D62)</f>
        <v>0</v>
      </c>
      <c r="E65" s="88">
        <v>0</v>
      </c>
      <c r="F65" s="207">
        <f>M65</f>
        <v>0</v>
      </c>
      <c r="G65" s="48"/>
      <c r="H65" s="48"/>
      <c r="I65" s="48"/>
      <c r="J65" s="48"/>
      <c r="K65" s="48"/>
      <c r="L65" s="48"/>
      <c r="M65" s="165">
        <v>0</v>
      </c>
      <c r="N65" s="171"/>
      <c r="O65" s="200">
        <f>SUM(Armeria!F62,Colima!F62,Comala!F62,Coquimatlan!F62,Cuauhtemoc!F62,Ixtlahuacan!F62,Manzanillo!F62,Minatitlan!F62,Tecoman!F62,VilladeAlvarez!F62)</f>
        <v>0</v>
      </c>
      <c r="P65" s="88">
        <v>0</v>
      </c>
      <c r="Q65" s="207">
        <f>X65</f>
        <v>0</v>
      </c>
      <c r="R65" s="48"/>
      <c r="S65" s="48"/>
      <c r="T65" s="48"/>
      <c r="U65" s="48"/>
      <c r="V65" s="48"/>
      <c r="W65" s="48"/>
      <c r="X65" s="165">
        <v>0</v>
      </c>
      <c r="Y65" s="171"/>
      <c r="Z65" s="163">
        <f t="shared" si="15"/>
        <v>0</v>
      </c>
      <c r="AA65" s="163">
        <f t="shared" si="15"/>
        <v>0</v>
      </c>
      <c r="AB65" s="48"/>
      <c r="AC65" s="48"/>
      <c r="AD65" s="48"/>
      <c r="AE65" s="48"/>
      <c r="AF65" s="48"/>
      <c r="AG65" s="48"/>
      <c r="AH65" s="163">
        <f t="shared" ref="AH65:AH76" si="18">SUM(M65,X65)</f>
        <v>0</v>
      </c>
      <c r="AI65" s="219"/>
      <c r="AJ65" s="18"/>
    </row>
    <row r="66" spans="1:36" ht="25.5" customHeight="1" x14ac:dyDescent="0.25">
      <c r="A66" s="249"/>
      <c r="B66" s="81">
        <v>1.5</v>
      </c>
      <c r="C66" s="83" t="s">
        <v>104</v>
      </c>
      <c r="D66" s="201">
        <f>SUM(Armeria!D63,Colima!D63,Comala!D63,Coquimatlan!D63,Cuauhtemoc!D63,Ixtlahuacan!D63,Manzanillo!D63,Minatitlan!D63,Tecoman!D63,VilladeAlvarez!D63)</f>
        <v>0</v>
      </c>
      <c r="E66" s="232">
        <v>0</v>
      </c>
      <c r="F66" s="233">
        <f t="shared" ref="F66:F76" si="19">SUM(G66:M66)</f>
        <v>0</v>
      </c>
      <c r="G66" s="234">
        <v>0</v>
      </c>
      <c r="H66" s="234">
        <v>0</v>
      </c>
      <c r="I66" s="234">
        <v>0</v>
      </c>
      <c r="J66" s="234">
        <v>0</v>
      </c>
      <c r="K66" s="234">
        <v>0</v>
      </c>
      <c r="L66" s="234">
        <v>0</v>
      </c>
      <c r="M66" s="234">
        <v>0</v>
      </c>
      <c r="N66" s="173"/>
      <c r="O66" s="201">
        <f>SUM(Armeria!F63,Colima!F63,Comala!F63,Coquimatlan!F63,Cuauhtemoc!F63,Ixtlahuacan!F63,Manzanillo!F63,Minatitlan!F63,Tecoman!F63,VilladeAlvarez!F63)</f>
        <v>0</v>
      </c>
      <c r="P66" s="232">
        <v>0</v>
      </c>
      <c r="Q66" s="233">
        <f t="shared" ref="Q66:Q76" si="20">SUM(R66:X66)</f>
        <v>0</v>
      </c>
      <c r="R66" s="234">
        <v>0</v>
      </c>
      <c r="S66" s="234">
        <v>0</v>
      </c>
      <c r="T66" s="234">
        <v>0</v>
      </c>
      <c r="U66" s="234">
        <v>0</v>
      </c>
      <c r="V66" s="234">
        <v>0</v>
      </c>
      <c r="W66" s="234">
        <v>0</v>
      </c>
      <c r="X66" s="234">
        <v>0</v>
      </c>
      <c r="Y66" s="173"/>
      <c r="Z66" s="163">
        <f t="shared" si="15"/>
        <v>0</v>
      </c>
      <c r="AA66" s="163">
        <f t="shared" si="15"/>
        <v>0</v>
      </c>
      <c r="AB66" s="163">
        <f t="shared" si="15"/>
        <v>0</v>
      </c>
      <c r="AC66" s="163">
        <f t="shared" si="15"/>
        <v>0</v>
      </c>
      <c r="AD66" s="163">
        <f t="shared" si="15"/>
        <v>0</v>
      </c>
      <c r="AE66" s="163">
        <f t="shared" si="15"/>
        <v>0</v>
      </c>
      <c r="AF66" s="163">
        <f t="shared" si="15"/>
        <v>0</v>
      </c>
      <c r="AG66" s="163">
        <f t="shared" si="15"/>
        <v>0</v>
      </c>
      <c r="AH66" s="163">
        <f t="shared" si="18"/>
        <v>0</v>
      </c>
      <c r="AI66" s="159"/>
      <c r="AJ66" s="18"/>
    </row>
    <row r="67" spans="1:36" ht="25.5" customHeight="1" x14ac:dyDescent="0.25">
      <c r="A67" s="249" t="s">
        <v>105</v>
      </c>
      <c r="B67" s="150">
        <v>2</v>
      </c>
      <c r="C67" s="84" t="s">
        <v>106</v>
      </c>
      <c r="D67" s="203">
        <f>SUM(Armeria!D64,Colima!D64,Comala!D64,Coquimatlan!D64,Cuauhtemoc!D64,Ixtlahuacan!D64,Manzanillo!D64,Minatitlan!D64,Tecoman!D64,VilladeAlvarez!D64)</f>
        <v>0</v>
      </c>
      <c r="E67" s="101">
        <f>SUM(E68,E74,E75,E76)</f>
        <v>0</v>
      </c>
      <c r="F67" s="174">
        <f t="shared" si="19"/>
        <v>0</v>
      </c>
      <c r="G67" s="174">
        <f t="shared" ref="G67:M67" si="21">SUM(G68,G74,G75,G76)</f>
        <v>0</v>
      </c>
      <c r="H67" s="174">
        <f t="shared" si="21"/>
        <v>0</v>
      </c>
      <c r="I67" s="174">
        <f t="shared" si="21"/>
        <v>0</v>
      </c>
      <c r="J67" s="174">
        <f t="shared" si="21"/>
        <v>0</v>
      </c>
      <c r="K67" s="174">
        <f t="shared" si="21"/>
        <v>0</v>
      </c>
      <c r="L67" s="174">
        <f t="shared" si="21"/>
        <v>0</v>
      </c>
      <c r="M67" s="174">
        <f t="shared" si="21"/>
        <v>0</v>
      </c>
      <c r="N67" s="219"/>
      <c r="O67" s="203">
        <f>SUM(Armeria!F64,Colima!F64,Comala!F64,Coquimatlan!F64,Cuauhtemoc!F64,Ixtlahuacan!F64,Manzanillo!F64,Minatitlan!F64,Tecoman!F64,VilladeAlvarez!F64)</f>
        <v>28</v>
      </c>
      <c r="P67" s="101">
        <f>SUM(P68,P74,P75,P76)</f>
        <v>28</v>
      </c>
      <c r="Q67" s="174">
        <f t="shared" si="20"/>
        <v>33</v>
      </c>
      <c r="R67" s="174">
        <f t="shared" ref="R67:X67" si="22">SUM(R68,R74,R75,R76)</f>
        <v>9</v>
      </c>
      <c r="S67" s="174">
        <f t="shared" si="22"/>
        <v>3</v>
      </c>
      <c r="T67" s="174">
        <f t="shared" si="22"/>
        <v>0</v>
      </c>
      <c r="U67" s="174">
        <f t="shared" si="22"/>
        <v>11</v>
      </c>
      <c r="V67" s="174">
        <f t="shared" si="22"/>
        <v>6</v>
      </c>
      <c r="W67" s="174">
        <f t="shared" si="22"/>
        <v>0</v>
      </c>
      <c r="X67" s="174">
        <f t="shared" si="22"/>
        <v>4</v>
      </c>
      <c r="Y67" s="219"/>
      <c r="Z67" s="153">
        <f t="shared" si="15"/>
        <v>28</v>
      </c>
      <c r="AA67" s="153">
        <f t="shared" si="15"/>
        <v>33</v>
      </c>
      <c r="AB67" s="153">
        <f t="shared" si="15"/>
        <v>9</v>
      </c>
      <c r="AC67" s="153">
        <f t="shared" si="15"/>
        <v>3</v>
      </c>
      <c r="AD67" s="153">
        <f t="shared" si="15"/>
        <v>0</v>
      </c>
      <c r="AE67" s="153">
        <f t="shared" si="15"/>
        <v>11</v>
      </c>
      <c r="AF67" s="153">
        <f t="shared" si="15"/>
        <v>6</v>
      </c>
      <c r="AG67" s="153">
        <f t="shared" si="15"/>
        <v>0</v>
      </c>
      <c r="AH67" s="153">
        <f t="shared" si="18"/>
        <v>4</v>
      </c>
      <c r="AI67" s="219"/>
      <c r="AJ67" s="18"/>
    </row>
    <row r="68" spans="1:36" x14ac:dyDescent="0.25">
      <c r="A68" s="249"/>
      <c r="B68" s="81">
        <v>2.1</v>
      </c>
      <c r="C68" s="85" t="s">
        <v>107</v>
      </c>
      <c r="D68" s="200">
        <f>SUM(Armeria!D65,Colima!D65,Comala!D65,Coquimatlan!D65,Cuauhtemoc!D65,Ixtlahuacan!D65,Manzanillo!D65,Minatitlan!D65,Tecoman!D65,VilladeAlvarez!D65)</f>
        <v>0</v>
      </c>
      <c r="E68" s="208">
        <f>SUM(E69:E73)</f>
        <v>0</v>
      </c>
      <c r="F68" s="162">
        <f t="shared" si="19"/>
        <v>0</v>
      </c>
      <c r="G68" s="207">
        <f t="shared" ref="G68:M68" si="23">SUM(G69:G73)</f>
        <v>0</v>
      </c>
      <c r="H68" s="207">
        <f t="shared" si="23"/>
        <v>0</v>
      </c>
      <c r="I68" s="207">
        <f t="shared" si="23"/>
        <v>0</v>
      </c>
      <c r="J68" s="207">
        <f t="shared" si="23"/>
        <v>0</v>
      </c>
      <c r="K68" s="207">
        <f t="shared" si="23"/>
        <v>0</v>
      </c>
      <c r="L68" s="207">
        <f t="shared" si="23"/>
        <v>0</v>
      </c>
      <c r="M68" s="207">
        <f t="shared" si="23"/>
        <v>0</v>
      </c>
      <c r="N68" s="215"/>
      <c r="O68" s="200">
        <f>SUM(Armeria!F65,Colima!F65,Comala!F65,Coquimatlan!F65,Cuauhtemoc!F65,Ixtlahuacan!F65,Manzanillo!F65,Minatitlan!F65,Tecoman!F65,VilladeAlvarez!F65)</f>
        <v>0</v>
      </c>
      <c r="P68" s="208">
        <f>SUM(P69:P73)</f>
        <v>0</v>
      </c>
      <c r="Q68" s="162">
        <f t="shared" si="20"/>
        <v>0</v>
      </c>
      <c r="R68" s="207">
        <f t="shared" ref="R68:X68" si="24">SUM(R69:R73)</f>
        <v>0</v>
      </c>
      <c r="S68" s="207">
        <f t="shared" si="24"/>
        <v>0</v>
      </c>
      <c r="T68" s="207">
        <f t="shared" si="24"/>
        <v>0</v>
      </c>
      <c r="U68" s="207">
        <f t="shared" si="24"/>
        <v>0</v>
      </c>
      <c r="V68" s="207">
        <f t="shared" si="24"/>
        <v>0</v>
      </c>
      <c r="W68" s="207">
        <f t="shared" si="24"/>
        <v>0</v>
      </c>
      <c r="X68" s="207">
        <f t="shared" si="24"/>
        <v>0</v>
      </c>
      <c r="Y68" s="215"/>
      <c r="Z68" s="163">
        <f t="shared" si="15"/>
        <v>0</v>
      </c>
      <c r="AA68" s="163">
        <f t="shared" si="15"/>
        <v>0</v>
      </c>
      <c r="AB68" s="163">
        <f t="shared" si="15"/>
        <v>0</v>
      </c>
      <c r="AC68" s="163">
        <f t="shared" si="15"/>
        <v>0</v>
      </c>
      <c r="AD68" s="163">
        <f t="shared" si="15"/>
        <v>0</v>
      </c>
      <c r="AE68" s="163">
        <f t="shared" si="15"/>
        <v>0</v>
      </c>
      <c r="AF68" s="163">
        <f t="shared" si="15"/>
        <v>0</v>
      </c>
      <c r="AG68" s="163">
        <f t="shared" si="15"/>
        <v>0</v>
      </c>
      <c r="AH68" s="188">
        <f t="shared" si="18"/>
        <v>0</v>
      </c>
      <c r="AI68" s="217"/>
      <c r="AJ68" s="18"/>
    </row>
    <row r="69" spans="1:36" x14ac:dyDescent="0.25">
      <c r="A69" s="249"/>
      <c r="B69" s="81" t="s">
        <v>108</v>
      </c>
      <c r="C69" s="86" t="s">
        <v>109</v>
      </c>
      <c r="D69" s="202">
        <f>SUM(Armeria!D66,Colima!D66,Comala!D66,Coquimatlan!D66,Cuauhtemoc!D66,Ixtlahuacan!D66,Manzanillo!D66,Minatitlan!D66,Tecoman!D66,VilladeAlvarez!D66)</f>
        <v>0</v>
      </c>
      <c r="E69" s="88">
        <v>0</v>
      </c>
      <c r="F69" s="162">
        <f t="shared" si="19"/>
        <v>0</v>
      </c>
      <c r="G69" s="165">
        <v>0</v>
      </c>
      <c r="H69" s="165">
        <v>0</v>
      </c>
      <c r="I69" s="165">
        <v>0</v>
      </c>
      <c r="J69" s="165">
        <v>0</v>
      </c>
      <c r="K69" s="165">
        <v>0</v>
      </c>
      <c r="L69" s="165">
        <v>0</v>
      </c>
      <c r="M69" s="165">
        <v>0</v>
      </c>
      <c r="N69" s="215"/>
      <c r="O69" s="202">
        <f>SUM(Armeria!F66,Colima!F66,Comala!F66,Coquimatlan!F66,Cuauhtemoc!F66,Ixtlahuacan!F66,Manzanillo!F66,Minatitlan!F66,Tecoman!F66,VilladeAlvarez!F66)</f>
        <v>0</v>
      </c>
      <c r="P69" s="88">
        <v>0</v>
      </c>
      <c r="Q69" s="162">
        <f t="shared" si="20"/>
        <v>0</v>
      </c>
      <c r="R69" s="165">
        <v>0</v>
      </c>
      <c r="S69" s="165">
        <v>0</v>
      </c>
      <c r="T69" s="165">
        <v>0</v>
      </c>
      <c r="U69" s="165">
        <v>0</v>
      </c>
      <c r="V69" s="165">
        <v>0</v>
      </c>
      <c r="W69" s="165">
        <v>0</v>
      </c>
      <c r="X69" s="165">
        <v>0</v>
      </c>
      <c r="Y69" s="215"/>
      <c r="Z69" s="163">
        <f t="shared" si="15"/>
        <v>0</v>
      </c>
      <c r="AA69" s="163">
        <f t="shared" si="15"/>
        <v>0</v>
      </c>
      <c r="AB69" s="163">
        <f t="shared" si="15"/>
        <v>0</v>
      </c>
      <c r="AC69" s="163">
        <f t="shared" si="15"/>
        <v>0</v>
      </c>
      <c r="AD69" s="163">
        <f t="shared" si="15"/>
        <v>0</v>
      </c>
      <c r="AE69" s="163">
        <f t="shared" si="15"/>
        <v>0</v>
      </c>
      <c r="AF69" s="163">
        <f t="shared" si="15"/>
        <v>0</v>
      </c>
      <c r="AG69" s="163">
        <f t="shared" si="15"/>
        <v>0</v>
      </c>
      <c r="AH69" s="188">
        <f t="shared" si="18"/>
        <v>0</v>
      </c>
      <c r="AI69" s="217"/>
      <c r="AJ69" s="18"/>
    </row>
    <row r="70" spans="1:36" x14ac:dyDescent="0.25">
      <c r="A70" s="249"/>
      <c r="B70" s="81" t="s">
        <v>110</v>
      </c>
      <c r="C70" s="86" t="s">
        <v>111</v>
      </c>
      <c r="D70" s="202">
        <f>SUM(Armeria!D67,Colima!D67,Comala!D67,Coquimatlan!D67,Cuauhtemoc!D67,Ixtlahuacan!D67,Manzanillo!D67,Minatitlan!D67,Tecoman!D67,VilladeAlvarez!D67)</f>
        <v>0</v>
      </c>
      <c r="E70" s="88">
        <v>0</v>
      </c>
      <c r="F70" s="162">
        <f t="shared" si="19"/>
        <v>0</v>
      </c>
      <c r="G70" s="165">
        <v>0</v>
      </c>
      <c r="H70" s="165">
        <v>0</v>
      </c>
      <c r="I70" s="165">
        <v>0</v>
      </c>
      <c r="J70" s="165">
        <v>0</v>
      </c>
      <c r="K70" s="165">
        <v>0</v>
      </c>
      <c r="L70" s="165">
        <v>0</v>
      </c>
      <c r="M70" s="165">
        <v>0</v>
      </c>
      <c r="N70" s="215"/>
      <c r="O70" s="202">
        <f>SUM(Armeria!F67,Colima!F67,Comala!F67,Coquimatlan!F67,Cuauhtemoc!F67,Ixtlahuacan!F67,Manzanillo!F67,Minatitlan!F67,Tecoman!F67,VilladeAlvarez!F67)</f>
        <v>0</v>
      </c>
      <c r="P70" s="88">
        <v>0</v>
      </c>
      <c r="Q70" s="162">
        <f t="shared" si="20"/>
        <v>0</v>
      </c>
      <c r="R70" s="165">
        <v>0</v>
      </c>
      <c r="S70" s="165">
        <v>0</v>
      </c>
      <c r="T70" s="165">
        <v>0</v>
      </c>
      <c r="U70" s="165">
        <v>0</v>
      </c>
      <c r="V70" s="165">
        <v>0</v>
      </c>
      <c r="W70" s="165">
        <v>0</v>
      </c>
      <c r="X70" s="165">
        <v>0</v>
      </c>
      <c r="Y70" s="215"/>
      <c r="Z70" s="163">
        <f t="shared" si="15"/>
        <v>0</v>
      </c>
      <c r="AA70" s="163">
        <f t="shared" si="15"/>
        <v>0</v>
      </c>
      <c r="AB70" s="163">
        <f t="shared" si="15"/>
        <v>0</v>
      </c>
      <c r="AC70" s="163">
        <f t="shared" si="15"/>
        <v>0</v>
      </c>
      <c r="AD70" s="163">
        <f t="shared" si="15"/>
        <v>0</v>
      </c>
      <c r="AE70" s="163">
        <f t="shared" si="15"/>
        <v>0</v>
      </c>
      <c r="AF70" s="163">
        <f t="shared" si="15"/>
        <v>0</v>
      </c>
      <c r="AG70" s="163">
        <f t="shared" si="15"/>
        <v>0</v>
      </c>
      <c r="AH70" s="188">
        <f t="shared" si="18"/>
        <v>0</v>
      </c>
      <c r="AI70" s="217"/>
      <c r="AJ70" s="18"/>
    </row>
    <row r="71" spans="1:36" x14ac:dyDescent="0.25">
      <c r="A71" s="249"/>
      <c r="B71" s="81" t="s">
        <v>112</v>
      </c>
      <c r="C71" s="86" t="s">
        <v>113</v>
      </c>
      <c r="D71" s="202">
        <f>SUM(Armeria!D68,Colima!D68,Comala!D68,Coquimatlan!D68,Cuauhtemoc!D68,Ixtlahuacan!D68,Manzanillo!D68,Minatitlan!D68,Tecoman!D68,VilladeAlvarez!D68)</f>
        <v>0</v>
      </c>
      <c r="E71" s="88">
        <v>0</v>
      </c>
      <c r="F71" s="162">
        <f t="shared" si="19"/>
        <v>0</v>
      </c>
      <c r="G71" s="165">
        <v>0</v>
      </c>
      <c r="H71" s="165">
        <v>0</v>
      </c>
      <c r="I71" s="165">
        <v>0</v>
      </c>
      <c r="J71" s="165">
        <v>0</v>
      </c>
      <c r="K71" s="165">
        <v>0</v>
      </c>
      <c r="L71" s="165">
        <v>0</v>
      </c>
      <c r="M71" s="165">
        <v>0</v>
      </c>
      <c r="N71" s="215"/>
      <c r="O71" s="202">
        <f>SUM(Armeria!F68,Colima!F68,Comala!F68,Coquimatlan!F68,Cuauhtemoc!F68,Ixtlahuacan!F68,Manzanillo!F68,Minatitlan!F68,Tecoman!F68,VilladeAlvarez!F68)</f>
        <v>0</v>
      </c>
      <c r="P71" s="88">
        <v>0</v>
      </c>
      <c r="Q71" s="162">
        <f t="shared" si="20"/>
        <v>0</v>
      </c>
      <c r="R71" s="165">
        <v>0</v>
      </c>
      <c r="S71" s="165">
        <v>0</v>
      </c>
      <c r="T71" s="165">
        <v>0</v>
      </c>
      <c r="U71" s="165">
        <v>0</v>
      </c>
      <c r="V71" s="165">
        <v>0</v>
      </c>
      <c r="W71" s="165">
        <v>0</v>
      </c>
      <c r="X71" s="165">
        <v>0</v>
      </c>
      <c r="Y71" s="215"/>
      <c r="Z71" s="163">
        <f t="shared" si="15"/>
        <v>0</v>
      </c>
      <c r="AA71" s="163">
        <f t="shared" si="15"/>
        <v>0</v>
      </c>
      <c r="AB71" s="163">
        <f t="shared" si="15"/>
        <v>0</v>
      </c>
      <c r="AC71" s="163">
        <f t="shared" si="15"/>
        <v>0</v>
      </c>
      <c r="AD71" s="163">
        <f t="shared" si="15"/>
        <v>0</v>
      </c>
      <c r="AE71" s="163">
        <f t="shared" si="15"/>
        <v>0</v>
      </c>
      <c r="AF71" s="163">
        <f t="shared" si="15"/>
        <v>0</v>
      </c>
      <c r="AG71" s="163">
        <f t="shared" si="15"/>
        <v>0</v>
      </c>
      <c r="AH71" s="188">
        <f t="shared" si="18"/>
        <v>0</v>
      </c>
      <c r="AI71" s="217"/>
      <c r="AJ71" s="18"/>
    </row>
    <row r="72" spans="1:36" x14ac:dyDescent="0.25">
      <c r="A72" s="249"/>
      <c r="B72" s="81" t="s">
        <v>114</v>
      </c>
      <c r="C72" s="86" t="s">
        <v>115</v>
      </c>
      <c r="D72" s="202">
        <f>SUM(Armeria!D69,Colima!D69,Comala!D69,Coquimatlan!D69,Cuauhtemoc!D69,Ixtlahuacan!D69,Manzanillo!D69,Minatitlan!D69,Tecoman!D69,VilladeAlvarez!D69)</f>
        <v>0</v>
      </c>
      <c r="E72" s="88">
        <v>0</v>
      </c>
      <c r="F72" s="162">
        <f t="shared" si="19"/>
        <v>0</v>
      </c>
      <c r="G72" s="165">
        <v>0</v>
      </c>
      <c r="H72" s="165">
        <v>0</v>
      </c>
      <c r="I72" s="165">
        <v>0</v>
      </c>
      <c r="J72" s="165">
        <v>0</v>
      </c>
      <c r="K72" s="165">
        <v>0</v>
      </c>
      <c r="L72" s="165">
        <v>0</v>
      </c>
      <c r="M72" s="165">
        <v>0</v>
      </c>
      <c r="N72" s="215"/>
      <c r="O72" s="202">
        <f>SUM(Armeria!F69,Colima!F69,Comala!F69,Coquimatlan!F69,Cuauhtemoc!F69,Ixtlahuacan!F69,Manzanillo!F69,Minatitlan!F69,Tecoman!F69,VilladeAlvarez!F69)</f>
        <v>0</v>
      </c>
      <c r="P72" s="88">
        <v>0</v>
      </c>
      <c r="Q72" s="162">
        <f t="shared" si="20"/>
        <v>0</v>
      </c>
      <c r="R72" s="165">
        <v>0</v>
      </c>
      <c r="S72" s="165">
        <v>0</v>
      </c>
      <c r="T72" s="165">
        <v>0</v>
      </c>
      <c r="U72" s="165">
        <v>0</v>
      </c>
      <c r="V72" s="165">
        <v>0</v>
      </c>
      <c r="W72" s="165">
        <v>0</v>
      </c>
      <c r="X72" s="165">
        <v>0</v>
      </c>
      <c r="Y72" s="215"/>
      <c r="Z72" s="163">
        <f t="shared" si="15"/>
        <v>0</v>
      </c>
      <c r="AA72" s="163">
        <f t="shared" si="15"/>
        <v>0</v>
      </c>
      <c r="AB72" s="163">
        <f t="shared" si="15"/>
        <v>0</v>
      </c>
      <c r="AC72" s="163">
        <f t="shared" si="15"/>
        <v>0</v>
      </c>
      <c r="AD72" s="163">
        <f t="shared" si="15"/>
        <v>0</v>
      </c>
      <c r="AE72" s="163">
        <f t="shared" si="15"/>
        <v>0</v>
      </c>
      <c r="AF72" s="163">
        <f t="shared" si="15"/>
        <v>0</v>
      </c>
      <c r="AG72" s="163">
        <f t="shared" si="15"/>
        <v>0</v>
      </c>
      <c r="AH72" s="188">
        <f t="shared" si="18"/>
        <v>0</v>
      </c>
      <c r="AI72" s="217"/>
      <c r="AJ72" s="18"/>
    </row>
    <row r="73" spans="1:36" x14ac:dyDescent="0.25">
      <c r="A73" s="249"/>
      <c r="B73" s="81" t="s">
        <v>116</v>
      </c>
      <c r="C73" s="86" t="s">
        <v>117</v>
      </c>
      <c r="D73" s="202">
        <f>SUM(Armeria!D70,Colima!D70,Comala!D70,Coquimatlan!D70,Cuauhtemoc!D70,Ixtlahuacan!D70,Manzanillo!D70,Minatitlan!D70,Tecoman!D70,VilladeAlvarez!D70)</f>
        <v>0</v>
      </c>
      <c r="E73" s="88">
        <v>0</v>
      </c>
      <c r="F73" s="162">
        <f t="shared" si="19"/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215"/>
      <c r="O73" s="202">
        <f>SUM(Armeria!F70,Colima!F70,Comala!F70,Coquimatlan!F70,Cuauhtemoc!F70,Ixtlahuacan!F70,Manzanillo!F70,Minatitlan!F70,Tecoman!F70,VilladeAlvarez!F70)</f>
        <v>0</v>
      </c>
      <c r="P73" s="88">
        <v>0</v>
      </c>
      <c r="Q73" s="162">
        <f t="shared" si="20"/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215"/>
      <c r="Z73" s="163">
        <f t="shared" si="15"/>
        <v>0</v>
      </c>
      <c r="AA73" s="163">
        <f t="shared" si="15"/>
        <v>0</v>
      </c>
      <c r="AB73" s="163">
        <f t="shared" si="15"/>
        <v>0</v>
      </c>
      <c r="AC73" s="163">
        <f t="shared" si="15"/>
        <v>0</v>
      </c>
      <c r="AD73" s="163">
        <f t="shared" si="15"/>
        <v>0</v>
      </c>
      <c r="AE73" s="163">
        <f t="shared" si="15"/>
        <v>0</v>
      </c>
      <c r="AF73" s="163">
        <f t="shared" si="15"/>
        <v>0</v>
      </c>
      <c r="AG73" s="163">
        <f t="shared" si="15"/>
        <v>0</v>
      </c>
      <c r="AH73" s="188">
        <f t="shared" si="18"/>
        <v>0</v>
      </c>
      <c r="AI73" s="217"/>
      <c r="AJ73" s="18"/>
    </row>
    <row r="74" spans="1:36" x14ac:dyDescent="0.25">
      <c r="A74" s="249"/>
      <c r="B74" s="155">
        <v>2.2000000000000002</v>
      </c>
      <c r="C74" s="87" t="s">
        <v>118</v>
      </c>
      <c r="D74" s="202">
        <f>SUM(Armeria!D71,Colima!D71,Comala!D71,Coquimatlan!D71,Cuauhtemoc!D71,Ixtlahuacan!D71,Manzanillo!D71,Minatitlan!D71,Tecoman!D71,VilladeAlvarez!D71)</f>
        <v>0</v>
      </c>
      <c r="E74" s="88">
        <v>0</v>
      </c>
      <c r="F74" s="162">
        <f t="shared" si="19"/>
        <v>0</v>
      </c>
      <c r="G74" s="165">
        <v>0</v>
      </c>
      <c r="H74" s="165">
        <v>0</v>
      </c>
      <c r="I74" s="165">
        <v>0</v>
      </c>
      <c r="J74" s="165">
        <v>0</v>
      </c>
      <c r="K74" s="165">
        <v>0</v>
      </c>
      <c r="L74" s="165">
        <v>0</v>
      </c>
      <c r="M74" s="165">
        <v>0</v>
      </c>
      <c r="N74" s="215"/>
      <c r="O74" s="202">
        <f>SUM(Armeria!F71,Colima!F71,Comala!F71,Coquimatlan!F71,Cuauhtemoc!F71,Ixtlahuacan!F71,Manzanillo!F71,Minatitlan!F71,Tecoman!F71,VilladeAlvarez!F71)</f>
        <v>0</v>
      </c>
      <c r="P74" s="88">
        <v>0</v>
      </c>
      <c r="Q74" s="162">
        <f t="shared" si="20"/>
        <v>0</v>
      </c>
      <c r="R74" s="165">
        <v>0</v>
      </c>
      <c r="S74" s="165">
        <v>0</v>
      </c>
      <c r="T74" s="165">
        <v>0</v>
      </c>
      <c r="U74" s="165">
        <v>0</v>
      </c>
      <c r="V74" s="165">
        <v>0</v>
      </c>
      <c r="W74" s="165">
        <v>0</v>
      </c>
      <c r="X74" s="165">
        <v>0</v>
      </c>
      <c r="Y74" s="215"/>
      <c r="Z74" s="163">
        <f t="shared" si="15"/>
        <v>0</v>
      </c>
      <c r="AA74" s="163">
        <f t="shared" si="15"/>
        <v>0</v>
      </c>
      <c r="AB74" s="163">
        <f t="shared" si="15"/>
        <v>0</v>
      </c>
      <c r="AC74" s="163">
        <f t="shared" si="15"/>
        <v>0</v>
      </c>
      <c r="AD74" s="163">
        <f t="shared" si="15"/>
        <v>0</v>
      </c>
      <c r="AE74" s="163">
        <f t="shared" si="15"/>
        <v>0</v>
      </c>
      <c r="AF74" s="163">
        <f t="shared" si="15"/>
        <v>0</v>
      </c>
      <c r="AG74" s="163">
        <f t="shared" si="15"/>
        <v>0</v>
      </c>
      <c r="AH74" s="188">
        <f t="shared" si="18"/>
        <v>0</v>
      </c>
      <c r="AI74" s="217"/>
      <c r="AJ74" s="18"/>
    </row>
    <row r="75" spans="1:36" x14ac:dyDescent="0.25">
      <c r="A75" s="249"/>
      <c r="B75" s="155">
        <v>2.2999999999999998</v>
      </c>
      <c r="C75" s="177" t="s">
        <v>119</v>
      </c>
      <c r="D75" s="202">
        <f>SUM(Armeria!D72,Colima!D72,Comala!D72,Coquimatlan!D72,Cuauhtemoc!D72,Ixtlahuacan!D72,Manzanillo!D72,Minatitlan!D72,Tecoman!D72,VilladeAlvarez!D72)</f>
        <v>0</v>
      </c>
      <c r="E75" s="88">
        <v>0</v>
      </c>
      <c r="F75" s="162">
        <f t="shared" si="19"/>
        <v>0</v>
      </c>
      <c r="G75" s="165">
        <v>0</v>
      </c>
      <c r="H75" s="165">
        <v>0</v>
      </c>
      <c r="I75" s="165">
        <v>0</v>
      </c>
      <c r="J75" s="165">
        <v>0</v>
      </c>
      <c r="K75" s="165">
        <v>0</v>
      </c>
      <c r="L75" s="165">
        <v>0</v>
      </c>
      <c r="M75" s="165">
        <v>0</v>
      </c>
      <c r="N75" s="215"/>
      <c r="O75" s="202">
        <f>SUM(Armeria!F72,Colima!F72,Comala!F72,Coquimatlan!F72,Cuauhtemoc!F72,Ixtlahuacan!F72,Manzanillo!F72,Minatitlan!F72,Tecoman!F72,VilladeAlvarez!F72)</f>
        <v>0</v>
      </c>
      <c r="P75" s="88">
        <v>0</v>
      </c>
      <c r="Q75" s="162">
        <f t="shared" si="20"/>
        <v>0</v>
      </c>
      <c r="R75" s="165">
        <v>0</v>
      </c>
      <c r="S75" s="165">
        <v>0</v>
      </c>
      <c r="T75" s="165">
        <v>0</v>
      </c>
      <c r="U75" s="165">
        <v>0</v>
      </c>
      <c r="V75" s="165">
        <v>0</v>
      </c>
      <c r="W75" s="165">
        <v>0</v>
      </c>
      <c r="X75" s="165">
        <v>0</v>
      </c>
      <c r="Y75" s="215"/>
      <c r="Z75" s="163">
        <f t="shared" ref="Z75:AI90" si="25">SUM(E75,P75)</f>
        <v>0</v>
      </c>
      <c r="AA75" s="163">
        <f t="shared" si="25"/>
        <v>0</v>
      </c>
      <c r="AB75" s="163">
        <f t="shared" si="25"/>
        <v>0</v>
      </c>
      <c r="AC75" s="163">
        <f t="shared" si="25"/>
        <v>0</v>
      </c>
      <c r="AD75" s="163">
        <f t="shared" si="25"/>
        <v>0</v>
      </c>
      <c r="AE75" s="163">
        <f t="shared" si="25"/>
        <v>0</v>
      </c>
      <c r="AF75" s="163">
        <f t="shared" si="25"/>
        <v>0</v>
      </c>
      <c r="AG75" s="163">
        <f t="shared" si="25"/>
        <v>0</v>
      </c>
      <c r="AH75" s="188">
        <f t="shared" si="18"/>
        <v>0</v>
      </c>
      <c r="AI75" s="217"/>
      <c r="AJ75" s="18"/>
    </row>
    <row r="76" spans="1:36" ht="25.5" customHeight="1" x14ac:dyDescent="0.25">
      <c r="A76" s="249"/>
      <c r="B76" s="155">
        <v>2.4</v>
      </c>
      <c r="C76" s="177" t="s">
        <v>120</v>
      </c>
      <c r="D76" s="202">
        <f>SUM(Armeria!D73,Colima!D73,Comala!D73,Coquimatlan!D73,Cuauhtemoc!D73,Ixtlahuacan!D73,Manzanillo!D73,Minatitlan!D73,Tecoman!D73,VilladeAlvarez!D73)</f>
        <v>0</v>
      </c>
      <c r="E76" s="232">
        <v>0</v>
      </c>
      <c r="F76" s="235">
        <f t="shared" si="19"/>
        <v>0</v>
      </c>
      <c r="G76" s="234">
        <v>0</v>
      </c>
      <c r="H76" s="234">
        <v>0</v>
      </c>
      <c r="I76" s="234">
        <v>0</v>
      </c>
      <c r="J76" s="234">
        <v>0</v>
      </c>
      <c r="K76" s="234">
        <v>0</v>
      </c>
      <c r="L76" s="234">
        <v>0</v>
      </c>
      <c r="M76" s="234">
        <v>0</v>
      </c>
      <c r="N76" s="215"/>
      <c r="O76" s="202">
        <f>SUM(Armeria!F73,Colima!F73,Comala!F73,Coquimatlan!F73,Cuauhtemoc!F73,Ixtlahuacan!F73,Manzanillo!F73,Minatitlan!F73,Tecoman!F73,VilladeAlvarez!F73)</f>
        <v>28</v>
      </c>
      <c r="P76" s="232">
        <v>28</v>
      </c>
      <c r="Q76" s="235">
        <f t="shared" si="20"/>
        <v>33</v>
      </c>
      <c r="R76" s="234">
        <v>9</v>
      </c>
      <c r="S76" s="234">
        <v>3</v>
      </c>
      <c r="T76" s="234">
        <v>0</v>
      </c>
      <c r="U76" s="234">
        <v>11</v>
      </c>
      <c r="V76" s="234">
        <v>6</v>
      </c>
      <c r="W76" s="234">
        <v>0</v>
      </c>
      <c r="X76" s="234">
        <v>4</v>
      </c>
      <c r="Y76" s="215"/>
      <c r="Z76" s="163">
        <f t="shared" si="25"/>
        <v>28</v>
      </c>
      <c r="AA76" s="163">
        <f t="shared" si="25"/>
        <v>33</v>
      </c>
      <c r="AB76" s="163">
        <f t="shared" si="25"/>
        <v>9</v>
      </c>
      <c r="AC76" s="163">
        <f t="shared" si="25"/>
        <v>3</v>
      </c>
      <c r="AD76" s="163">
        <f t="shared" si="25"/>
        <v>0</v>
      </c>
      <c r="AE76" s="163">
        <f t="shared" si="25"/>
        <v>11</v>
      </c>
      <c r="AF76" s="163">
        <f t="shared" si="25"/>
        <v>6</v>
      </c>
      <c r="AG76" s="163">
        <f t="shared" si="25"/>
        <v>0</v>
      </c>
      <c r="AH76" s="188">
        <f t="shared" si="18"/>
        <v>4</v>
      </c>
      <c r="AI76" s="217"/>
      <c r="AJ76" s="18"/>
    </row>
    <row r="77" spans="1:36" ht="25.5" customHeight="1" x14ac:dyDescent="0.25">
      <c r="A77" s="249" t="s">
        <v>121</v>
      </c>
      <c r="B77" s="150">
        <v>3</v>
      </c>
      <c r="C77" s="61" t="s">
        <v>122</v>
      </c>
      <c r="D77" s="203">
        <f>SUM(Armeria!D74,Colima!D74,Comala!D74,Coquimatlan!D74,Cuauhtemoc!D74,Ixtlahuacan!D74,Manzanillo!D74,Minatitlan!D74,Tecoman!D74,VilladeAlvarez!D74)</f>
        <v>0</v>
      </c>
      <c r="E77" s="102">
        <f>SUM(E78:E84)</f>
        <v>0</v>
      </c>
      <c r="F77" s="68"/>
      <c r="G77" s="69"/>
      <c r="H77" s="69"/>
      <c r="I77" s="69"/>
      <c r="J77" s="69"/>
      <c r="K77" s="69"/>
      <c r="L77" s="69"/>
      <c r="M77" s="65"/>
      <c r="N77" s="219"/>
      <c r="O77" s="203">
        <f>SUM(Armeria!F74,Colima!F74,Comala!F74,Coquimatlan!F74,Cuauhtemoc!F74,Ixtlahuacan!F74,Manzanillo!F74,Minatitlan!F74,Tecoman!F74,VilladeAlvarez!F74)</f>
        <v>48</v>
      </c>
      <c r="P77" s="102">
        <f>SUM(P78:P84)</f>
        <v>48</v>
      </c>
      <c r="Q77" s="68"/>
      <c r="R77" s="69"/>
      <c r="S77" s="69"/>
      <c r="T77" s="69"/>
      <c r="U77" s="69"/>
      <c r="V77" s="69"/>
      <c r="W77" s="69"/>
      <c r="X77" s="65"/>
      <c r="Y77" s="219"/>
      <c r="Z77" s="153">
        <f t="shared" si="25"/>
        <v>48</v>
      </c>
      <c r="AA77" s="154"/>
      <c r="AB77" s="154"/>
      <c r="AC77" s="154"/>
      <c r="AD77" s="154"/>
      <c r="AE77" s="154"/>
      <c r="AF77" s="154"/>
      <c r="AG77" s="154"/>
      <c r="AH77" s="154"/>
      <c r="AI77" s="219"/>
      <c r="AJ77" s="18"/>
    </row>
    <row r="78" spans="1:36" x14ac:dyDescent="0.25">
      <c r="A78" s="249"/>
      <c r="B78" s="155">
        <v>3.1</v>
      </c>
      <c r="C78" s="177" t="s">
        <v>123</v>
      </c>
      <c r="D78" s="202">
        <f>SUM(Armeria!D75,Colima!D75,Comala!D75,Coquimatlan!D75,Cuauhtemoc!D75,Ixtlahuacan!D75,Manzanillo!D75,Minatitlan!D75,Tecoman!D75,VilladeAlvarez!D75)</f>
        <v>0</v>
      </c>
      <c r="E78" s="236">
        <v>0</v>
      </c>
      <c r="F78" s="74"/>
      <c r="G78" s="214"/>
      <c r="H78" s="214"/>
      <c r="I78" s="214"/>
      <c r="J78" s="214"/>
      <c r="K78" s="214"/>
      <c r="L78" s="214"/>
      <c r="M78" s="214"/>
      <c r="N78" s="215"/>
      <c r="O78" s="202">
        <f>SUM(Armeria!F75,Colima!F75,Comala!F75,Coquimatlan!F75,Cuauhtemoc!F75,Ixtlahuacan!F75,Manzanillo!F75,Minatitlan!F75,Tecoman!F75,VilladeAlvarez!F75)</f>
        <v>24</v>
      </c>
      <c r="P78" s="236">
        <v>24</v>
      </c>
      <c r="Q78" s="74"/>
      <c r="R78" s="214"/>
      <c r="S78" s="214"/>
      <c r="T78" s="214"/>
      <c r="U78" s="214"/>
      <c r="V78" s="214"/>
      <c r="W78" s="214"/>
      <c r="X78" s="214"/>
      <c r="Y78" s="215"/>
      <c r="Z78" s="163">
        <f t="shared" si="25"/>
        <v>24</v>
      </c>
      <c r="AA78" s="219"/>
      <c r="AB78" s="219"/>
      <c r="AC78" s="219"/>
      <c r="AD78" s="219"/>
      <c r="AE78" s="219"/>
      <c r="AF78" s="219"/>
      <c r="AG78" s="219"/>
      <c r="AH78" s="217"/>
      <c r="AI78" s="217"/>
      <c r="AJ78" s="18"/>
    </row>
    <row r="79" spans="1:36" x14ac:dyDescent="0.25">
      <c r="A79" s="249"/>
      <c r="B79" s="155">
        <v>3.2</v>
      </c>
      <c r="C79" s="177" t="s">
        <v>124</v>
      </c>
      <c r="D79" s="202">
        <f>SUM(Armeria!D76,Colima!D76,Comala!D76,Coquimatlan!D76,Cuauhtemoc!D76,Ixtlahuacan!D76,Manzanillo!D76,Minatitlan!D76,Tecoman!D76,VilladeAlvarez!D76)</f>
        <v>0</v>
      </c>
      <c r="E79" s="236">
        <v>0</v>
      </c>
      <c r="F79" s="74"/>
      <c r="G79" s="214"/>
      <c r="H79" s="214"/>
      <c r="I79" s="214"/>
      <c r="J79" s="214"/>
      <c r="K79" s="214"/>
      <c r="L79" s="214"/>
      <c r="M79" s="214"/>
      <c r="N79" s="215"/>
      <c r="O79" s="202">
        <f>SUM(Armeria!F76,Colima!F76,Comala!F76,Coquimatlan!F76,Cuauhtemoc!F76,Ixtlahuacan!F76,Manzanillo!F76,Minatitlan!F76,Tecoman!F76,VilladeAlvarez!F76)</f>
        <v>0</v>
      </c>
      <c r="P79" s="236">
        <v>0</v>
      </c>
      <c r="Q79" s="74"/>
      <c r="R79" s="214"/>
      <c r="S79" s="214"/>
      <c r="T79" s="214"/>
      <c r="U79" s="214"/>
      <c r="V79" s="214"/>
      <c r="W79" s="214"/>
      <c r="X79" s="214"/>
      <c r="Y79" s="215"/>
      <c r="Z79" s="163">
        <f t="shared" si="25"/>
        <v>0</v>
      </c>
      <c r="AA79" s="219"/>
      <c r="AB79" s="219"/>
      <c r="AC79" s="219"/>
      <c r="AD79" s="219"/>
      <c r="AE79" s="219"/>
      <c r="AF79" s="219"/>
      <c r="AG79" s="219"/>
      <c r="AH79" s="217"/>
      <c r="AI79" s="217"/>
      <c r="AJ79" s="18"/>
    </row>
    <row r="80" spans="1:36" x14ac:dyDescent="0.25">
      <c r="A80" s="249"/>
      <c r="B80" s="155">
        <v>3.3</v>
      </c>
      <c r="C80" s="177" t="s">
        <v>125</v>
      </c>
      <c r="D80" s="202">
        <f>SUM(Armeria!D77,Colima!D77,Comala!D77,Coquimatlan!D77,Cuauhtemoc!D77,Ixtlahuacan!D77,Manzanillo!D77,Minatitlan!D77,Tecoman!D77,VilladeAlvarez!D77)</f>
        <v>0</v>
      </c>
      <c r="E80" s="236">
        <v>0</v>
      </c>
      <c r="F80" s="74"/>
      <c r="G80" s="214"/>
      <c r="H80" s="214"/>
      <c r="I80" s="214"/>
      <c r="J80" s="214"/>
      <c r="K80" s="214"/>
      <c r="L80" s="214"/>
      <c r="M80" s="214"/>
      <c r="N80" s="215"/>
      <c r="O80" s="202">
        <f>SUM(Armeria!F77,Colima!F77,Comala!F77,Coquimatlan!F77,Cuauhtemoc!F77,Ixtlahuacan!F77,Manzanillo!F77,Minatitlan!F77,Tecoman!F77,VilladeAlvarez!F77)</f>
        <v>4</v>
      </c>
      <c r="P80" s="236">
        <v>4</v>
      </c>
      <c r="Q80" s="74"/>
      <c r="R80" s="214"/>
      <c r="S80" s="214"/>
      <c r="T80" s="214"/>
      <c r="U80" s="214"/>
      <c r="V80" s="214"/>
      <c r="W80" s="214"/>
      <c r="X80" s="214"/>
      <c r="Y80" s="215"/>
      <c r="Z80" s="163">
        <f t="shared" si="25"/>
        <v>4</v>
      </c>
      <c r="AA80" s="219"/>
      <c r="AB80" s="219"/>
      <c r="AC80" s="219"/>
      <c r="AD80" s="219"/>
      <c r="AE80" s="219"/>
      <c r="AF80" s="219"/>
      <c r="AG80" s="219"/>
      <c r="AH80" s="217"/>
      <c r="AI80" s="217"/>
      <c r="AJ80" s="18"/>
    </row>
    <row r="81" spans="1:36" x14ac:dyDescent="0.25">
      <c r="A81" s="249"/>
      <c r="B81" s="155">
        <v>3.4</v>
      </c>
      <c r="C81" s="177" t="s">
        <v>126</v>
      </c>
      <c r="D81" s="202">
        <f>SUM(Armeria!D78,Colima!D78,Comala!D78,Coquimatlan!D78,Cuauhtemoc!D78,Ixtlahuacan!D78,Manzanillo!D78,Minatitlan!D78,Tecoman!D78,VilladeAlvarez!D78)</f>
        <v>0</v>
      </c>
      <c r="E81" s="236">
        <v>0</v>
      </c>
      <c r="F81" s="74"/>
      <c r="G81" s="214"/>
      <c r="H81" s="214"/>
      <c r="I81" s="214"/>
      <c r="J81" s="214"/>
      <c r="K81" s="214"/>
      <c r="L81" s="214"/>
      <c r="M81" s="214"/>
      <c r="N81" s="215"/>
      <c r="O81" s="202">
        <f>SUM(Armeria!F78,Colima!F78,Comala!F78,Coquimatlan!F78,Cuauhtemoc!F78,Ixtlahuacan!F78,Manzanillo!F78,Minatitlan!F78,Tecoman!F78,VilladeAlvarez!F78)</f>
        <v>19</v>
      </c>
      <c r="P81" s="236">
        <v>19</v>
      </c>
      <c r="Q81" s="74"/>
      <c r="R81" s="214"/>
      <c r="S81" s="214"/>
      <c r="T81" s="214"/>
      <c r="U81" s="214"/>
      <c r="V81" s="214"/>
      <c r="W81" s="214"/>
      <c r="X81" s="214"/>
      <c r="Y81" s="215"/>
      <c r="Z81" s="163">
        <f t="shared" si="25"/>
        <v>19</v>
      </c>
      <c r="AA81" s="219"/>
      <c r="AB81" s="219"/>
      <c r="AC81" s="219"/>
      <c r="AD81" s="219"/>
      <c r="AE81" s="219"/>
      <c r="AF81" s="219"/>
      <c r="AG81" s="219"/>
      <c r="AH81" s="217"/>
      <c r="AI81" s="217"/>
      <c r="AJ81" s="18"/>
    </row>
    <row r="82" spans="1:36" x14ac:dyDescent="0.25">
      <c r="A82" s="249"/>
      <c r="B82" s="155">
        <v>3.5</v>
      </c>
      <c r="C82" s="177" t="s">
        <v>127</v>
      </c>
      <c r="D82" s="202">
        <f>SUM(Armeria!D79,Colima!D79,Comala!D79,Coquimatlan!D79,Cuauhtemoc!D79,Ixtlahuacan!D79,Manzanillo!D79,Minatitlan!D79,Tecoman!D79,VilladeAlvarez!D79)</f>
        <v>0</v>
      </c>
      <c r="E82" s="236">
        <v>0</v>
      </c>
      <c r="F82" s="74"/>
      <c r="G82" s="214"/>
      <c r="H82" s="214"/>
      <c r="I82" s="214"/>
      <c r="J82" s="214"/>
      <c r="K82" s="214"/>
      <c r="L82" s="214"/>
      <c r="M82" s="214"/>
      <c r="N82" s="215"/>
      <c r="O82" s="202">
        <f>SUM(Armeria!F79,Colima!F79,Comala!F79,Coquimatlan!F79,Cuauhtemoc!F79,Ixtlahuacan!F79,Manzanillo!F79,Minatitlan!F79,Tecoman!F79,VilladeAlvarez!F79)</f>
        <v>0</v>
      </c>
      <c r="P82" s="236">
        <v>0</v>
      </c>
      <c r="Q82" s="74"/>
      <c r="R82" s="214"/>
      <c r="S82" s="214"/>
      <c r="T82" s="214"/>
      <c r="U82" s="214"/>
      <c r="V82" s="214"/>
      <c r="W82" s="214"/>
      <c r="X82" s="214"/>
      <c r="Y82" s="215"/>
      <c r="Z82" s="163">
        <f t="shared" si="25"/>
        <v>0</v>
      </c>
      <c r="AA82" s="219"/>
      <c r="AB82" s="219"/>
      <c r="AC82" s="219"/>
      <c r="AD82" s="219"/>
      <c r="AE82" s="219"/>
      <c r="AF82" s="219"/>
      <c r="AG82" s="219"/>
      <c r="AH82" s="217"/>
      <c r="AI82" s="217"/>
      <c r="AJ82" s="18"/>
    </row>
    <row r="83" spans="1:36" x14ac:dyDescent="0.25">
      <c r="A83" s="249"/>
      <c r="B83" s="155">
        <v>3.6</v>
      </c>
      <c r="C83" s="177" t="s">
        <v>128</v>
      </c>
      <c r="D83" s="202">
        <f>SUM(Armeria!D80,Colima!D80,Comala!D80,Coquimatlan!D80,Cuauhtemoc!D80,Ixtlahuacan!D80,Manzanillo!D80,Minatitlan!D80,Tecoman!D80,VilladeAlvarez!D80)</f>
        <v>0</v>
      </c>
      <c r="E83" s="236">
        <v>0</v>
      </c>
      <c r="F83" s="74"/>
      <c r="G83" s="214"/>
      <c r="H83" s="214"/>
      <c r="I83" s="214"/>
      <c r="J83" s="214"/>
      <c r="K83" s="214"/>
      <c r="L83" s="214"/>
      <c r="M83" s="214"/>
      <c r="N83" s="215"/>
      <c r="O83" s="202">
        <f>SUM(Armeria!F80,Colima!F80,Comala!F80,Coquimatlan!F80,Cuauhtemoc!F80,Ixtlahuacan!F80,Manzanillo!F80,Minatitlan!F80,Tecoman!F80,VilladeAlvarez!F80)</f>
        <v>0</v>
      </c>
      <c r="P83" s="236">
        <v>0</v>
      </c>
      <c r="Q83" s="74"/>
      <c r="R83" s="214"/>
      <c r="S83" s="214"/>
      <c r="T83" s="214"/>
      <c r="U83" s="214"/>
      <c r="V83" s="214"/>
      <c r="W83" s="214"/>
      <c r="X83" s="214"/>
      <c r="Y83" s="215"/>
      <c r="Z83" s="163">
        <f t="shared" si="25"/>
        <v>0</v>
      </c>
      <c r="AA83" s="219"/>
      <c r="AB83" s="219"/>
      <c r="AC83" s="219"/>
      <c r="AD83" s="219"/>
      <c r="AE83" s="219"/>
      <c r="AF83" s="219"/>
      <c r="AG83" s="219"/>
      <c r="AH83" s="217"/>
      <c r="AI83" s="217"/>
      <c r="AJ83" s="18"/>
    </row>
    <row r="84" spans="1:36" ht="25.5" customHeight="1" x14ac:dyDescent="0.25">
      <c r="A84" s="249"/>
      <c r="B84" s="155">
        <v>3.7</v>
      </c>
      <c r="C84" s="172" t="s">
        <v>129</v>
      </c>
      <c r="D84" s="202">
        <f>SUM(Armeria!D81,Colima!D81,Comala!D81,Coquimatlan!D81,Cuauhtemoc!D81,Ixtlahuacan!D81,Manzanillo!D81,Minatitlan!D81,Tecoman!D81,VilladeAlvarez!D81)</f>
        <v>0</v>
      </c>
      <c r="E84" s="237">
        <v>0</v>
      </c>
      <c r="F84" s="74"/>
      <c r="G84" s="214"/>
      <c r="H84" s="214"/>
      <c r="I84" s="214"/>
      <c r="J84" s="214"/>
      <c r="K84" s="214"/>
      <c r="L84" s="214"/>
      <c r="M84" s="214"/>
      <c r="N84" s="60"/>
      <c r="O84" s="202">
        <f>SUM(Armeria!F81,Colima!F81,Comala!F81,Coquimatlan!F81,Cuauhtemoc!F81,Ixtlahuacan!F81,Manzanillo!F81,Minatitlan!F81,Tecoman!F81,VilladeAlvarez!F81)</f>
        <v>1</v>
      </c>
      <c r="P84" s="237">
        <v>1</v>
      </c>
      <c r="Q84" s="74"/>
      <c r="R84" s="214"/>
      <c r="S84" s="214"/>
      <c r="T84" s="214"/>
      <c r="U84" s="214"/>
      <c r="V84" s="214"/>
      <c r="W84" s="214"/>
      <c r="X84" s="214"/>
      <c r="Y84" s="60"/>
      <c r="Z84" s="163">
        <f t="shared" si="25"/>
        <v>1</v>
      </c>
      <c r="AA84" s="70"/>
      <c r="AB84" s="70"/>
      <c r="AC84" s="70"/>
      <c r="AD84" s="70"/>
      <c r="AE84" s="70"/>
      <c r="AF84" s="70"/>
      <c r="AG84" s="70"/>
      <c r="AH84" s="71"/>
      <c r="AI84" s="217"/>
      <c r="AJ84" s="18"/>
    </row>
    <row r="85" spans="1:36" ht="26.25" customHeight="1" x14ac:dyDescent="0.25">
      <c r="A85" s="254" t="s">
        <v>130</v>
      </c>
      <c r="B85" s="150">
        <v>4</v>
      </c>
      <c r="C85" s="61" t="s">
        <v>131</v>
      </c>
      <c r="D85" s="203">
        <f>SUM(Armeria!D82,Colima!D82,Comala!D82,Coquimatlan!D82,Cuauhtemoc!D82,Ixtlahuacan!D82,Manzanillo!D82,Minatitlan!D82,Tecoman!D82,VilladeAlvarez!D82)</f>
        <v>0</v>
      </c>
      <c r="E85" s="238">
        <f>SUM(E87,E90,E100,E103,E106,E109,E112,E115,E118,E121,E124,E127,E130,E140,E143,E144,E145,E146,E147,E148)</f>
        <v>0</v>
      </c>
      <c r="F85" s="239">
        <f t="shared" ref="F85:M85" si="26">+F145</f>
        <v>0</v>
      </c>
      <c r="G85" s="239">
        <f t="shared" si="26"/>
        <v>0</v>
      </c>
      <c r="H85" s="239">
        <f t="shared" si="26"/>
        <v>0</v>
      </c>
      <c r="I85" s="239">
        <f t="shared" si="26"/>
        <v>0</v>
      </c>
      <c r="J85" s="239">
        <f t="shared" si="26"/>
        <v>0</v>
      </c>
      <c r="K85" s="239">
        <f t="shared" si="26"/>
        <v>0</v>
      </c>
      <c r="L85" s="239">
        <f t="shared" si="26"/>
        <v>0</v>
      </c>
      <c r="M85" s="239">
        <f t="shared" si="26"/>
        <v>0</v>
      </c>
      <c r="N85" s="240">
        <f>SUM(N90,N103,N134)</f>
        <v>0</v>
      </c>
      <c r="O85" s="203">
        <f>SUM(Armeria!F82,Colima!F82,Comala!F82,Coquimatlan!F82,Cuauhtemoc!F82,Ixtlahuacan!F82,Manzanillo!F82,Minatitlan!F82,Tecoman!F82,VilladeAlvarez!F82)</f>
        <v>1272</v>
      </c>
      <c r="P85" s="238">
        <f>SUM(P87,P90,P100,P103,P106,P109,P112,P115,P118,P121,P124,P127,P130,P140,P143,P144,P145,P146,P147,P148)</f>
        <v>1272</v>
      </c>
      <c r="Q85" s="239">
        <f t="shared" ref="Q85:X85" si="27">+Q145</f>
        <v>17</v>
      </c>
      <c r="R85" s="239">
        <f t="shared" si="27"/>
        <v>0</v>
      </c>
      <c r="S85" s="239">
        <f t="shared" si="27"/>
        <v>2</v>
      </c>
      <c r="T85" s="239">
        <f t="shared" si="27"/>
        <v>3</v>
      </c>
      <c r="U85" s="239">
        <f t="shared" si="27"/>
        <v>2</v>
      </c>
      <c r="V85" s="239">
        <f t="shared" si="27"/>
        <v>2</v>
      </c>
      <c r="W85" s="239">
        <f t="shared" si="27"/>
        <v>5</v>
      </c>
      <c r="X85" s="239">
        <f t="shared" si="27"/>
        <v>3</v>
      </c>
      <c r="Y85" s="240">
        <f>SUM(Y90,Y103,Y134)</f>
        <v>134</v>
      </c>
      <c r="Z85" s="248">
        <f t="shared" si="25"/>
        <v>1272</v>
      </c>
      <c r="AA85" s="248">
        <f t="shared" si="25"/>
        <v>17</v>
      </c>
      <c r="AB85" s="248">
        <f t="shared" si="25"/>
        <v>0</v>
      </c>
      <c r="AC85" s="248">
        <f t="shared" si="25"/>
        <v>2</v>
      </c>
      <c r="AD85" s="248">
        <f t="shared" si="25"/>
        <v>3</v>
      </c>
      <c r="AE85" s="248">
        <f t="shared" si="25"/>
        <v>2</v>
      </c>
      <c r="AF85" s="248">
        <f t="shared" si="25"/>
        <v>2</v>
      </c>
      <c r="AG85" s="248">
        <f t="shared" si="25"/>
        <v>5</v>
      </c>
      <c r="AH85" s="248">
        <f t="shared" si="25"/>
        <v>3</v>
      </c>
      <c r="AI85" s="240">
        <f t="shared" si="25"/>
        <v>134</v>
      </c>
      <c r="AJ85" s="18"/>
    </row>
    <row r="86" spans="1:36" x14ac:dyDescent="0.25">
      <c r="A86" s="255"/>
      <c r="B86" s="155">
        <v>4.0999999999999996</v>
      </c>
      <c r="C86" s="177" t="s">
        <v>132</v>
      </c>
      <c r="D86" s="204">
        <f>SUM(Armeria!D83,Colima!D83,Comala!D83,Coquimatlan!D83,Cuauhtemoc!D83,Ixtlahuacan!D83,Manzanillo!D83,Minatitlan!D83,Tecoman!D83,VilladeAlvarez!D83)</f>
        <v>0</v>
      </c>
      <c r="E86" s="241">
        <f>SUM(E87,E90,E100,E103,E106,E109,E112,E115,E118,E121,E124,E127,E130,E140)</f>
        <v>0</v>
      </c>
      <c r="F86" s="69"/>
      <c r="G86" s="65"/>
      <c r="H86" s="66"/>
      <c r="I86" s="66"/>
      <c r="J86" s="66"/>
      <c r="K86" s="66"/>
      <c r="L86" s="66"/>
      <c r="M86" s="67"/>
      <c r="N86" s="184">
        <f>N85</f>
        <v>0</v>
      </c>
      <c r="O86" s="204">
        <f>SUM(Armeria!F83,Colima!F83,Comala!F83,Coquimatlan!F83,Cuauhtemoc!F83,Ixtlahuacan!F83,Manzanillo!F83,Minatitlan!F83,Tecoman!F83,VilladeAlvarez!F83)</f>
        <v>728</v>
      </c>
      <c r="P86" s="241">
        <f>SUM(P87,P90,P100,P103,P106,P109,P112,P115,P118,P121,P124,P127,P130,P140)</f>
        <v>728</v>
      </c>
      <c r="Q86" s="69"/>
      <c r="R86" s="65"/>
      <c r="S86" s="66"/>
      <c r="T86" s="66"/>
      <c r="U86" s="66"/>
      <c r="V86" s="66"/>
      <c r="W86" s="66"/>
      <c r="X86" s="67"/>
      <c r="Y86" s="184">
        <f>Y85</f>
        <v>134</v>
      </c>
      <c r="Z86" s="182">
        <f t="shared" si="25"/>
        <v>728</v>
      </c>
      <c r="AA86" s="69"/>
      <c r="AB86" s="69"/>
      <c r="AC86" s="69"/>
      <c r="AD86" s="69"/>
      <c r="AE86" s="69"/>
      <c r="AF86" s="69"/>
      <c r="AG86" s="69"/>
      <c r="AH86" s="65"/>
      <c r="AI86" s="184">
        <f>AI85</f>
        <v>134</v>
      </c>
      <c r="AJ86" s="18"/>
    </row>
    <row r="87" spans="1:36" x14ac:dyDescent="0.25">
      <c r="A87" s="255"/>
      <c r="B87" s="155" t="s">
        <v>133</v>
      </c>
      <c r="C87" s="177" t="s">
        <v>134</v>
      </c>
      <c r="D87" s="204">
        <f>SUM(Armeria!D84,Colima!D84,Comala!D84,Coquimatlan!D84,Cuauhtemoc!D84,Ixtlahuacan!D84,Manzanillo!D84,Minatitlan!D84,Tecoman!D84,VilladeAlvarez!D84)</f>
        <v>0</v>
      </c>
      <c r="E87" s="242">
        <f>SUM(E88:E89)</f>
        <v>0</v>
      </c>
      <c r="F87" s="69"/>
      <c r="G87" s="65"/>
      <c r="H87" s="66"/>
      <c r="I87" s="66"/>
      <c r="J87" s="66"/>
      <c r="K87" s="66"/>
      <c r="L87" s="66"/>
      <c r="M87" s="66"/>
      <c r="N87" s="224"/>
      <c r="O87" s="204">
        <f>SUM(Armeria!F84,Colima!F84,Comala!F84,Coquimatlan!F84,Cuauhtemoc!F84,Ixtlahuacan!F84,Manzanillo!F84,Minatitlan!F84,Tecoman!F84,VilladeAlvarez!F84)</f>
        <v>149</v>
      </c>
      <c r="P87" s="242">
        <f>SUM(P88:P89)</f>
        <v>149</v>
      </c>
      <c r="Q87" s="69"/>
      <c r="R87" s="65"/>
      <c r="S87" s="66"/>
      <c r="T87" s="66"/>
      <c r="U87" s="66"/>
      <c r="V87" s="66"/>
      <c r="W87" s="66"/>
      <c r="X87" s="66"/>
      <c r="Y87" s="224"/>
      <c r="Z87" s="182">
        <f t="shared" si="25"/>
        <v>149</v>
      </c>
      <c r="AA87" s="214"/>
      <c r="AB87" s="214"/>
      <c r="AC87" s="214"/>
      <c r="AD87" s="214"/>
      <c r="AE87" s="214"/>
      <c r="AF87" s="214"/>
      <c r="AG87" s="214"/>
      <c r="AH87" s="211"/>
      <c r="AI87" s="224"/>
      <c r="AJ87" s="18"/>
    </row>
    <row r="88" spans="1:36" x14ac:dyDescent="0.25">
      <c r="A88" s="255"/>
      <c r="B88" s="160" t="s">
        <v>135</v>
      </c>
      <c r="C88" s="164" t="s">
        <v>136</v>
      </c>
      <c r="D88" s="202">
        <f>SUM(Armeria!D85,Colima!D85,Comala!D85,Coquimatlan!D85,Cuauhtemoc!D85,Ixtlahuacan!D85,Manzanillo!D85,Minatitlan!D85,Tecoman!D85,VilladeAlvarez!D85)</f>
        <v>0</v>
      </c>
      <c r="E88" s="237">
        <v>0</v>
      </c>
      <c r="F88" s="53"/>
      <c r="G88" s="214"/>
      <c r="H88" s="214"/>
      <c r="I88" s="214"/>
      <c r="J88" s="214"/>
      <c r="K88" s="214"/>
      <c r="L88" s="214"/>
      <c r="M88" s="214"/>
      <c r="N88" s="222"/>
      <c r="O88" s="202">
        <f>SUM(Armeria!F85,Colima!F85,Comala!F85,Coquimatlan!F85,Cuauhtemoc!F85,Ixtlahuacan!F85,Manzanillo!F85,Minatitlan!F85,Tecoman!F85,VilladeAlvarez!F85)</f>
        <v>1</v>
      </c>
      <c r="P88" s="237">
        <v>1</v>
      </c>
      <c r="Q88" s="53"/>
      <c r="R88" s="214"/>
      <c r="S88" s="214"/>
      <c r="T88" s="214"/>
      <c r="U88" s="214"/>
      <c r="V88" s="214"/>
      <c r="W88" s="214"/>
      <c r="X88" s="214"/>
      <c r="Y88" s="222"/>
      <c r="Z88" s="183">
        <f t="shared" si="25"/>
        <v>1</v>
      </c>
      <c r="AA88" s="214"/>
      <c r="AB88" s="214"/>
      <c r="AC88" s="214"/>
      <c r="AD88" s="214"/>
      <c r="AE88" s="214"/>
      <c r="AF88" s="214"/>
      <c r="AG88" s="214"/>
      <c r="AH88" s="214"/>
      <c r="AI88" s="222"/>
      <c r="AJ88" s="18"/>
    </row>
    <row r="89" spans="1:36" x14ac:dyDescent="0.25">
      <c r="A89" s="255"/>
      <c r="B89" s="160" t="s">
        <v>137</v>
      </c>
      <c r="C89" s="164" t="s">
        <v>138</v>
      </c>
      <c r="D89" s="202">
        <f>SUM(Armeria!D86,Colima!D86,Comala!D86,Coquimatlan!D86,Cuauhtemoc!D86,Ixtlahuacan!D86,Manzanillo!D86,Minatitlan!D86,Tecoman!D86,VilladeAlvarez!D86)</f>
        <v>0</v>
      </c>
      <c r="E89" s="237">
        <v>0</v>
      </c>
      <c r="F89" s="53"/>
      <c r="G89" s="214"/>
      <c r="H89" s="214"/>
      <c r="I89" s="214"/>
      <c r="J89" s="214"/>
      <c r="K89" s="214"/>
      <c r="L89" s="214"/>
      <c r="M89" s="214"/>
      <c r="N89" s="225"/>
      <c r="O89" s="202">
        <f>SUM(Armeria!F86,Colima!F86,Comala!F86,Coquimatlan!F86,Cuauhtemoc!F86,Ixtlahuacan!F86,Manzanillo!F86,Minatitlan!F86,Tecoman!F86,VilladeAlvarez!F86)</f>
        <v>148</v>
      </c>
      <c r="P89" s="237">
        <v>148</v>
      </c>
      <c r="Q89" s="53"/>
      <c r="R89" s="214"/>
      <c r="S89" s="214"/>
      <c r="T89" s="214"/>
      <c r="U89" s="214"/>
      <c r="V89" s="214"/>
      <c r="W89" s="214"/>
      <c r="X89" s="214"/>
      <c r="Y89" s="225"/>
      <c r="Z89" s="183">
        <f t="shared" si="25"/>
        <v>148</v>
      </c>
      <c r="AA89" s="214"/>
      <c r="AB89" s="214"/>
      <c r="AC89" s="214"/>
      <c r="AD89" s="214"/>
      <c r="AE89" s="214"/>
      <c r="AF89" s="214"/>
      <c r="AG89" s="214"/>
      <c r="AH89" s="214"/>
      <c r="AI89" s="225"/>
      <c r="AJ89" s="18"/>
    </row>
    <row r="90" spans="1:36" x14ac:dyDescent="0.25">
      <c r="A90" s="255"/>
      <c r="B90" s="155" t="s">
        <v>139</v>
      </c>
      <c r="C90" s="177" t="s">
        <v>140</v>
      </c>
      <c r="D90" s="204">
        <f>SUM(Armeria!D87,Colima!D87,Comala!D87,Coquimatlan!D87,Cuauhtemoc!D87,Ixtlahuacan!D87,Manzanillo!D87,Minatitlan!D87,Tecoman!D87,VilladeAlvarez!D87)</f>
        <v>0</v>
      </c>
      <c r="E90" s="243">
        <f>SUM(E91,E94,E97)</f>
        <v>0</v>
      </c>
      <c r="F90" s="69"/>
      <c r="G90" s="65"/>
      <c r="H90" s="66"/>
      <c r="I90" s="66"/>
      <c r="J90" s="66"/>
      <c r="K90" s="67"/>
      <c r="L90" s="65"/>
      <c r="M90" s="69"/>
      <c r="N90" s="184">
        <f>SUM(N91,N94,N97)</f>
        <v>0</v>
      </c>
      <c r="O90" s="204">
        <f>SUM(Armeria!F87,Colima!F87,Comala!F87,Coquimatlan!F87,Cuauhtemoc!F87,Ixtlahuacan!F87,Manzanillo!F87,Minatitlan!F87,Tecoman!F87,VilladeAlvarez!F87)</f>
        <v>134</v>
      </c>
      <c r="P90" s="243">
        <f>SUM(P91,P94,P97)</f>
        <v>134</v>
      </c>
      <c r="Q90" s="69"/>
      <c r="R90" s="65"/>
      <c r="S90" s="66"/>
      <c r="T90" s="66"/>
      <c r="U90" s="66"/>
      <c r="V90" s="67"/>
      <c r="W90" s="65"/>
      <c r="X90" s="69"/>
      <c r="Y90" s="184">
        <f>SUM(Y91,Y94,Y97)</f>
        <v>134</v>
      </c>
      <c r="Z90" s="182">
        <f t="shared" si="25"/>
        <v>134</v>
      </c>
      <c r="AA90" s="69"/>
      <c r="AB90" s="69"/>
      <c r="AC90" s="69"/>
      <c r="AD90" s="69"/>
      <c r="AE90" s="69"/>
      <c r="AF90" s="69"/>
      <c r="AG90" s="65"/>
      <c r="AH90" s="69"/>
      <c r="AI90" s="184">
        <f t="shared" ref="AI90:AI99" si="28">SUM(N90,Y90)</f>
        <v>134</v>
      </c>
      <c r="AJ90" s="18"/>
    </row>
    <row r="91" spans="1:36" x14ac:dyDescent="0.25">
      <c r="A91" s="255"/>
      <c r="B91" s="160" t="s">
        <v>141</v>
      </c>
      <c r="C91" s="164" t="s">
        <v>142</v>
      </c>
      <c r="D91" s="202">
        <f>SUM(Armeria!D88,Colima!D88,Comala!D88,Coquimatlan!D88,Cuauhtemoc!D88,Ixtlahuacan!D88,Manzanillo!D88,Minatitlan!D88,Tecoman!D88,VilladeAlvarez!D88)</f>
        <v>0</v>
      </c>
      <c r="E91" s="244">
        <f>SUM(E92,E93)</f>
        <v>0</v>
      </c>
      <c r="F91" s="69"/>
      <c r="G91" s="69"/>
      <c r="H91" s="69"/>
      <c r="I91" s="69"/>
      <c r="J91" s="69"/>
      <c r="K91" s="69"/>
      <c r="L91" s="69"/>
      <c r="M91" s="69"/>
      <c r="N91" s="103">
        <f>SUM(N92,N93)</f>
        <v>0</v>
      </c>
      <c r="O91" s="202">
        <f>SUM(Armeria!F88,Colima!F88,Comala!F88,Coquimatlan!F88,Cuauhtemoc!F88,Ixtlahuacan!F88,Manzanillo!F88,Minatitlan!F88,Tecoman!F88,VilladeAlvarez!F88)</f>
        <v>99</v>
      </c>
      <c r="P91" s="244">
        <f>SUM(P92,P93)</f>
        <v>99</v>
      </c>
      <c r="Q91" s="69"/>
      <c r="R91" s="69"/>
      <c r="S91" s="69"/>
      <c r="T91" s="69"/>
      <c r="U91" s="69"/>
      <c r="V91" s="69"/>
      <c r="W91" s="69"/>
      <c r="X91" s="69"/>
      <c r="Y91" s="103">
        <f>SUM(Y92,Y93)</f>
        <v>99</v>
      </c>
      <c r="Z91" s="183">
        <f t="shared" ref="Z91:AH145" si="29">SUM(E91,P91)</f>
        <v>99</v>
      </c>
      <c r="AA91" s="69"/>
      <c r="AB91" s="69"/>
      <c r="AC91" s="69"/>
      <c r="AD91" s="69"/>
      <c r="AE91" s="69"/>
      <c r="AF91" s="69"/>
      <c r="AG91" s="65"/>
      <c r="AH91" s="69"/>
      <c r="AI91" s="103">
        <f t="shared" si="28"/>
        <v>99</v>
      </c>
      <c r="AJ91" s="18"/>
    </row>
    <row r="92" spans="1:36" x14ac:dyDescent="0.25">
      <c r="A92" s="255"/>
      <c r="B92" s="160" t="s">
        <v>143</v>
      </c>
      <c r="C92" s="187" t="s">
        <v>136</v>
      </c>
      <c r="D92" s="202">
        <f>SUM(Armeria!D89,Colima!D89,Comala!D89,Coquimatlan!D89,Cuauhtemoc!D89,Ixtlahuacan!D89,Manzanillo!D89,Minatitlan!D89,Tecoman!D89,VilladeAlvarez!D89)</f>
        <v>0</v>
      </c>
      <c r="E92" s="237">
        <v>0</v>
      </c>
      <c r="F92" s="53"/>
      <c r="G92" s="214"/>
      <c r="H92" s="214"/>
      <c r="I92" s="214"/>
      <c r="J92" s="214"/>
      <c r="K92" s="214"/>
      <c r="L92" s="214"/>
      <c r="M92" s="214"/>
      <c r="N92" s="178">
        <v>0</v>
      </c>
      <c r="O92" s="202">
        <f>SUM(Armeria!F89,Colima!F89,Comala!F89,Coquimatlan!F89,Cuauhtemoc!F89,Ixtlahuacan!F89,Manzanillo!F89,Minatitlan!F89,Tecoman!F89,VilladeAlvarez!F89)</f>
        <v>0</v>
      </c>
      <c r="P92" s="237">
        <v>0</v>
      </c>
      <c r="Q92" s="53"/>
      <c r="R92" s="214"/>
      <c r="S92" s="214"/>
      <c r="T92" s="214"/>
      <c r="U92" s="214"/>
      <c r="V92" s="214"/>
      <c r="W92" s="214"/>
      <c r="X92" s="214"/>
      <c r="Y92" s="178">
        <v>0</v>
      </c>
      <c r="Z92" s="183">
        <f t="shared" si="29"/>
        <v>0</v>
      </c>
      <c r="AA92" s="214"/>
      <c r="AB92" s="214"/>
      <c r="AC92" s="214"/>
      <c r="AD92" s="214"/>
      <c r="AE92" s="214"/>
      <c r="AF92" s="214"/>
      <c r="AG92" s="211"/>
      <c r="AH92" s="214"/>
      <c r="AI92" s="103">
        <f t="shared" si="28"/>
        <v>0</v>
      </c>
      <c r="AJ92" s="18"/>
    </row>
    <row r="93" spans="1:36" x14ac:dyDescent="0.25">
      <c r="A93" s="255"/>
      <c r="B93" s="160" t="s">
        <v>144</v>
      </c>
      <c r="C93" s="187" t="s">
        <v>138</v>
      </c>
      <c r="D93" s="202">
        <f>SUM(Armeria!D90,Colima!D90,Comala!D90,Coquimatlan!D90,Cuauhtemoc!D90,Ixtlahuacan!D90,Manzanillo!D90,Minatitlan!D90,Tecoman!D90,VilladeAlvarez!D90)</f>
        <v>0</v>
      </c>
      <c r="E93" s="237">
        <v>0</v>
      </c>
      <c r="F93" s="53"/>
      <c r="G93" s="214"/>
      <c r="H93" s="214"/>
      <c r="I93" s="214"/>
      <c r="J93" s="214"/>
      <c r="K93" s="214"/>
      <c r="L93" s="214"/>
      <c r="M93" s="214"/>
      <c r="N93" s="178">
        <v>0</v>
      </c>
      <c r="O93" s="202">
        <f>SUM(Armeria!F90,Colima!F90,Comala!F90,Coquimatlan!F90,Cuauhtemoc!F90,Ixtlahuacan!F90,Manzanillo!F90,Minatitlan!F90,Tecoman!F90,VilladeAlvarez!F90)</f>
        <v>99</v>
      </c>
      <c r="P93" s="237">
        <v>99</v>
      </c>
      <c r="Q93" s="53"/>
      <c r="R93" s="214"/>
      <c r="S93" s="214"/>
      <c r="T93" s="214"/>
      <c r="U93" s="214"/>
      <c r="V93" s="214"/>
      <c r="W93" s="214"/>
      <c r="X93" s="214"/>
      <c r="Y93" s="178">
        <v>99</v>
      </c>
      <c r="Z93" s="183">
        <f t="shared" si="29"/>
        <v>99</v>
      </c>
      <c r="AA93" s="214"/>
      <c r="AB93" s="214"/>
      <c r="AC93" s="214"/>
      <c r="AD93" s="214"/>
      <c r="AE93" s="214"/>
      <c r="AF93" s="214"/>
      <c r="AG93" s="211"/>
      <c r="AH93" s="214"/>
      <c r="AI93" s="103">
        <f t="shared" si="28"/>
        <v>99</v>
      </c>
      <c r="AJ93" s="18"/>
    </row>
    <row r="94" spans="1:36" x14ac:dyDescent="0.25">
      <c r="A94" s="255"/>
      <c r="B94" s="160" t="s">
        <v>145</v>
      </c>
      <c r="C94" s="164" t="s">
        <v>146</v>
      </c>
      <c r="D94" s="202">
        <f>SUM(Armeria!D91,Colima!D91,Comala!D91,Coquimatlan!D91,Cuauhtemoc!D91,Ixtlahuacan!D91,Manzanillo!D91,Minatitlan!D91,Tecoman!D91,VilladeAlvarez!D91)</f>
        <v>0</v>
      </c>
      <c r="E94" s="244">
        <f>SUM(E95,E96)</f>
        <v>0</v>
      </c>
      <c r="F94" s="53"/>
      <c r="G94" s="214"/>
      <c r="H94" s="214"/>
      <c r="I94" s="214"/>
      <c r="J94" s="214"/>
      <c r="K94" s="214"/>
      <c r="L94" s="214"/>
      <c r="M94" s="214"/>
      <c r="N94" s="103">
        <f>SUM(N95,N96)</f>
        <v>0</v>
      </c>
      <c r="O94" s="202">
        <f>SUM(Armeria!F91,Colima!F91,Comala!F91,Coquimatlan!F91,Cuauhtemoc!F91,Ixtlahuacan!F91,Manzanillo!F91,Minatitlan!F91,Tecoman!F91,VilladeAlvarez!F91)</f>
        <v>35</v>
      </c>
      <c r="P94" s="244">
        <f>SUM(P95,P96)</f>
        <v>35</v>
      </c>
      <c r="Q94" s="53"/>
      <c r="R94" s="214"/>
      <c r="S94" s="214"/>
      <c r="T94" s="214"/>
      <c r="U94" s="214"/>
      <c r="V94" s="214"/>
      <c r="W94" s="214"/>
      <c r="X94" s="214"/>
      <c r="Y94" s="103">
        <f>SUM(Y95,Y96)</f>
        <v>35</v>
      </c>
      <c r="Z94" s="183">
        <f t="shared" si="29"/>
        <v>35</v>
      </c>
      <c r="AA94" s="214"/>
      <c r="AB94" s="214"/>
      <c r="AC94" s="214"/>
      <c r="AD94" s="214"/>
      <c r="AE94" s="214"/>
      <c r="AF94" s="214"/>
      <c r="AG94" s="214"/>
      <c r="AH94" s="214"/>
      <c r="AI94" s="103">
        <f t="shared" si="28"/>
        <v>35</v>
      </c>
      <c r="AJ94" s="18"/>
    </row>
    <row r="95" spans="1:36" x14ac:dyDescent="0.25">
      <c r="A95" s="255"/>
      <c r="B95" s="160" t="s">
        <v>147</v>
      </c>
      <c r="C95" s="187" t="s">
        <v>136</v>
      </c>
      <c r="D95" s="202">
        <f>SUM(Armeria!D92,Colima!D92,Comala!D92,Coquimatlan!D92,Cuauhtemoc!D92,Ixtlahuacan!D92,Manzanillo!D92,Minatitlan!D92,Tecoman!D92,VilladeAlvarez!D92)</f>
        <v>0</v>
      </c>
      <c r="E95" s="237">
        <v>0</v>
      </c>
      <c r="F95" s="53"/>
      <c r="G95" s="214"/>
      <c r="H95" s="214"/>
      <c r="I95" s="214"/>
      <c r="J95" s="214"/>
      <c r="K95" s="214"/>
      <c r="L95" s="214"/>
      <c r="M95" s="214"/>
      <c r="N95" s="178">
        <v>0</v>
      </c>
      <c r="O95" s="202">
        <f>SUM(Armeria!F92,Colima!F92,Comala!F92,Coquimatlan!F92,Cuauhtemoc!F92,Ixtlahuacan!F92,Manzanillo!F92,Minatitlan!F92,Tecoman!F92,VilladeAlvarez!F92)</f>
        <v>0</v>
      </c>
      <c r="P95" s="237">
        <v>0</v>
      </c>
      <c r="Q95" s="53"/>
      <c r="R95" s="214"/>
      <c r="S95" s="214"/>
      <c r="T95" s="214"/>
      <c r="U95" s="214"/>
      <c r="V95" s="214"/>
      <c r="W95" s="214"/>
      <c r="X95" s="214"/>
      <c r="Y95" s="178">
        <v>0</v>
      </c>
      <c r="Z95" s="183">
        <f t="shared" si="29"/>
        <v>0</v>
      </c>
      <c r="AA95" s="214"/>
      <c r="AB95" s="214"/>
      <c r="AC95" s="214"/>
      <c r="AD95" s="214"/>
      <c r="AE95" s="214"/>
      <c r="AF95" s="214"/>
      <c r="AG95" s="214"/>
      <c r="AH95" s="214"/>
      <c r="AI95" s="103">
        <f t="shared" si="28"/>
        <v>0</v>
      </c>
      <c r="AJ95" s="18"/>
    </row>
    <row r="96" spans="1:36" x14ac:dyDescent="0.25">
      <c r="A96" s="255"/>
      <c r="B96" s="160" t="s">
        <v>148</v>
      </c>
      <c r="C96" s="187" t="s">
        <v>138</v>
      </c>
      <c r="D96" s="202">
        <f>SUM(Armeria!D93,Colima!D93,Comala!D93,Coquimatlan!D93,Cuauhtemoc!D93,Ixtlahuacan!D93,Manzanillo!D93,Minatitlan!D93,Tecoman!D93,VilladeAlvarez!D93)</f>
        <v>0</v>
      </c>
      <c r="E96" s="237">
        <v>0</v>
      </c>
      <c r="F96" s="53"/>
      <c r="G96" s="214"/>
      <c r="H96" s="214"/>
      <c r="I96" s="214"/>
      <c r="J96" s="214"/>
      <c r="K96" s="214"/>
      <c r="L96" s="214"/>
      <c r="M96" s="214"/>
      <c r="N96" s="178">
        <v>0</v>
      </c>
      <c r="O96" s="202">
        <f>SUM(Armeria!F93,Colima!F93,Comala!F93,Coquimatlan!F93,Cuauhtemoc!F93,Ixtlahuacan!F93,Manzanillo!F93,Minatitlan!F93,Tecoman!F93,VilladeAlvarez!F93)</f>
        <v>35</v>
      </c>
      <c r="P96" s="237">
        <v>35</v>
      </c>
      <c r="Q96" s="53"/>
      <c r="R96" s="214"/>
      <c r="S96" s="214"/>
      <c r="T96" s="214"/>
      <c r="U96" s="214"/>
      <c r="V96" s="214"/>
      <c r="W96" s="214"/>
      <c r="X96" s="214"/>
      <c r="Y96" s="178">
        <v>35</v>
      </c>
      <c r="Z96" s="183">
        <f t="shared" si="29"/>
        <v>35</v>
      </c>
      <c r="AA96" s="214"/>
      <c r="AB96" s="214"/>
      <c r="AC96" s="214"/>
      <c r="AD96" s="214"/>
      <c r="AE96" s="214"/>
      <c r="AF96" s="214"/>
      <c r="AG96" s="214"/>
      <c r="AH96" s="214"/>
      <c r="AI96" s="103">
        <f t="shared" si="28"/>
        <v>35</v>
      </c>
      <c r="AJ96" s="18"/>
    </row>
    <row r="97" spans="1:36" ht="25.5" customHeight="1" x14ac:dyDescent="0.25">
      <c r="A97" s="255"/>
      <c r="B97" s="160" t="s">
        <v>149</v>
      </c>
      <c r="C97" s="164" t="s">
        <v>150</v>
      </c>
      <c r="D97" s="202">
        <f>SUM(Armeria!D94,Colima!D94,Comala!D94,Coquimatlan!D94,Cuauhtemoc!D94,Ixtlahuacan!D94,Manzanillo!D94,Minatitlan!D94,Tecoman!D94,VilladeAlvarez!D94)</f>
        <v>0</v>
      </c>
      <c r="E97" s="244">
        <f>SUM(E98,E99)</f>
        <v>0</v>
      </c>
      <c r="F97" s="53"/>
      <c r="G97" s="214"/>
      <c r="H97" s="214"/>
      <c r="I97" s="214"/>
      <c r="J97" s="214"/>
      <c r="K97" s="214"/>
      <c r="L97" s="214"/>
      <c r="M97" s="214"/>
      <c r="N97" s="103">
        <f>SUM(N98,N99)</f>
        <v>0</v>
      </c>
      <c r="O97" s="202">
        <f>SUM(Armeria!F94,Colima!F94,Comala!F94,Coquimatlan!F94,Cuauhtemoc!F94,Ixtlahuacan!F94,Manzanillo!F94,Minatitlan!F94,Tecoman!F94,VilladeAlvarez!F94)</f>
        <v>0</v>
      </c>
      <c r="P97" s="244">
        <f>SUM(P98,P99)</f>
        <v>0</v>
      </c>
      <c r="Q97" s="53"/>
      <c r="R97" s="214"/>
      <c r="S97" s="214"/>
      <c r="T97" s="214"/>
      <c r="U97" s="214"/>
      <c r="V97" s="214"/>
      <c r="W97" s="214"/>
      <c r="X97" s="214"/>
      <c r="Y97" s="103">
        <f>SUM(Y98,Y99)</f>
        <v>0</v>
      </c>
      <c r="Z97" s="183">
        <f t="shared" si="29"/>
        <v>0</v>
      </c>
      <c r="AA97" s="214"/>
      <c r="AB97" s="214"/>
      <c r="AC97" s="214"/>
      <c r="AD97" s="214"/>
      <c r="AE97" s="214"/>
      <c r="AF97" s="214"/>
      <c r="AG97" s="214"/>
      <c r="AH97" s="214"/>
      <c r="AI97" s="103">
        <f t="shared" si="28"/>
        <v>0</v>
      </c>
      <c r="AJ97" s="18"/>
    </row>
    <row r="98" spans="1:36" x14ac:dyDescent="0.25">
      <c r="A98" s="255"/>
      <c r="B98" s="160" t="s">
        <v>151</v>
      </c>
      <c r="C98" s="187" t="s">
        <v>136</v>
      </c>
      <c r="D98" s="202">
        <f>SUM(Armeria!D95,Colima!D95,Comala!D95,Coquimatlan!D95,Cuauhtemoc!D95,Ixtlahuacan!D95,Manzanillo!D95,Minatitlan!D95,Tecoman!D95,VilladeAlvarez!D95)</f>
        <v>0</v>
      </c>
      <c r="E98" s="237">
        <v>0</v>
      </c>
      <c r="F98" s="53"/>
      <c r="G98" s="214"/>
      <c r="H98" s="214"/>
      <c r="I98" s="214"/>
      <c r="J98" s="214"/>
      <c r="K98" s="214"/>
      <c r="L98" s="214"/>
      <c r="M98" s="214"/>
      <c r="N98" s="178">
        <v>0</v>
      </c>
      <c r="O98" s="202">
        <f>SUM(Armeria!F95,Colima!F95,Comala!F95,Coquimatlan!F95,Cuauhtemoc!F95,Ixtlahuacan!F95,Manzanillo!F95,Minatitlan!F95,Tecoman!F95,VilladeAlvarez!F95)</f>
        <v>0</v>
      </c>
      <c r="P98" s="237">
        <v>0</v>
      </c>
      <c r="Q98" s="53"/>
      <c r="R98" s="214"/>
      <c r="S98" s="214"/>
      <c r="T98" s="214"/>
      <c r="U98" s="214"/>
      <c r="V98" s="214"/>
      <c r="W98" s="214"/>
      <c r="X98" s="214"/>
      <c r="Y98" s="178">
        <v>0</v>
      </c>
      <c r="Z98" s="183">
        <f t="shared" si="29"/>
        <v>0</v>
      </c>
      <c r="AA98" s="214"/>
      <c r="AB98" s="214"/>
      <c r="AC98" s="214"/>
      <c r="AD98" s="214"/>
      <c r="AE98" s="214"/>
      <c r="AF98" s="214"/>
      <c r="AG98" s="214"/>
      <c r="AH98" s="214"/>
      <c r="AI98" s="103">
        <f t="shared" si="28"/>
        <v>0</v>
      </c>
      <c r="AJ98" s="18"/>
    </row>
    <row r="99" spans="1:36" x14ac:dyDescent="0.25">
      <c r="A99" s="255"/>
      <c r="B99" s="160" t="s">
        <v>152</v>
      </c>
      <c r="C99" s="187" t="s">
        <v>138</v>
      </c>
      <c r="D99" s="202">
        <f>SUM(Armeria!D96,Colima!D96,Comala!D96,Coquimatlan!D96,Cuauhtemoc!D96,Ixtlahuacan!D96,Manzanillo!D96,Minatitlan!D96,Tecoman!D96,VilladeAlvarez!D96)</f>
        <v>0</v>
      </c>
      <c r="E99" s="237">
        <v>0</v>
      </c>
      <c r="F99" s="53"/>
      <c r="G99" s="214"/>
      <c r="H99" s="214"/>
      <c r="I99" s="214"/>
      <c r="J99" s="214"/>
      <c r="K99" s="214"/>
      <c r="L99" s="214"/>
      <c r="M99" s="214"/>
      <c r="N99" s="178">
        <v>0</v>
      </c>
      <c r="O99" s="202">
        <f>SUM(Armeria!F96,Colima!F96,Comala!F96,Coquimatlan!F96,Cuauhtemoc!F96,Ixtlahuacan!F96,Manzanillo!F96,Minatitlan!F96,Tecoman!F96,VilladeAlvarez!F96)</f>
        <v>0</v>
      </c>
      <c r="P99" s="237">
        <v>0</v>
      </c>
      <c r="Q99" s="53"/>
      <c r="R99" s="214"/>
      <c r="S99" s="214"/>
      <c r="T99" s="214"/>
      <c r="U99" s="214"/>
      <c r="V99" s="214"/>
      <c r="W99" s="214"/>
      <c r="X99" s="214"/>
      <c r="Y99" s="178">
        <v>0</v>
      </c>
      <c r="Z99" s="183">
        <f t="shared" si="29"/>
        <v>0</v>
      </c>
      <c r="AA99" s="214"/>
      <c r="AB99" s="214"/>
      <c r="AC99" s="214"/>
      <c r="AD99" s="214"/>
      <c r="AE99" s="214"/>
      <c r="AF99" s="214"/>
      <c r="AG99" s="214"/>
      <c r="AH99" s="214"/>
      <c r="AI99" s="103">
        <f t="shared" si="28"/>
        <v>0</v>
      </c>
      <c r="AJ99" s="18"/>
    </row>
    <row r="100" spans="1:36" x14ac:dyDescent="0.25">
      <c r="A100" s="255"/>
      <c r="B100" s="155" t="s">
        <v>153</v>
      </c>
      <c r="C100" s="177" t="s">
        <v>154</v>
      </c>
      <c r="D100" s="202">
        <f>SUM(Armeria!D97,Colima!D97,Comala!D97,Coquimatlan!D97,Cuauhtemoc!D97,Ixtlahuacan!D97,Manzanillo!D97,Minatitlan!D97,Tecoman!D97,VilladeAlvarez!D97)</f>
        <v>0</v>
      </c>
      <c r="E100" s="243">
        <f>SUM(E101:E102)</f>
        <v>0</v>
      </c>
      <c r="F100" s="68"/>
      <c r="G100" s="65"/>
      <c r="H100" s="66"/>
      <c r="I100" s="66"/>
      <c r="J100" s="66"/>
      <c r="K100" s="67"/>
      <c r="L100" s="66"/>
      <c r="M100" s="66"/>
      <c r="N100" s="223"/>
      <c r="O100" s="202">
        <f>SUM(Armeria!F97,Colima!F97,Comala!F97,Coquimatlan!F97,Cuauhtemoc!F97,Ixtlahuacan!F97,Manzanillo!F97,Minatitlan!F97,Tecoman!F97,VilladeAlvarez!F97)</f>
        <v>0</v>
      </c>
      <c r="P100" s="243">
        <f>SUM(P101:P102)</f>
        <v>0</v>
      </c>
      <c r="Q100" s="68"/>
      <c r="R100" s="65"/>
      <c r="S100" s="66"/>
      <c r="T100" s="66"/>
      <c r="U100" s="66"/>
      <c r="V100" s="67"/>
      <c r="W100" s="66"/>
      <c r="X100" s="66"/>
      <c r="Y100" s="223"/>
      <c r="Z100" s="182">
        <f t="shared" si="29"/>
        <v>0</v>
      </c>
      <c r="AA100" s="69"/>
      <c r="AB100" s="65"/>
      <c r="AC100" s="66"/>
      <c r="AD100" s="66"/>
      <c r="AE100" s="66"/>
      <c r="AF100" s="67"/>
      <c r="AG100" s="69"/>
      <c r="AH100" s="69"/>
      <c r="AI100" s="223"/>
      <c r="AJ100" s="18"/>
    </row>
    <row r="101" spans="1:36" x14ac:dyDescent="0.25">
      <c r="A101" s="255"/>
      <c r="B101" s="160" t="s">
        <v>155</v>
      </c>
      <c r="C101" s="164" t="s">
        <v>136</v>
      </c>
      <c r="D101" s="202">
        <f>SUM(Armeria!D98,Colima!D98,Comala!D98,Coquimatlan!D98,Cuauhtemoc!D98,Ixtlahuacan!D98,Manzanillo!D98,Minatitlan!D98,Tecoman!D98,VilladeAlvarez!D98)</f>
        <v>0</v>
      </c>
      <c r="E101" s="232">
        <v>0</v>
      </c>
      <c r="F101" s="53"/>
      <c r="G101" s="214"/>
      <c r="H101" s="214"/>
      <c r="I101" s="214"/>
      <c r="J101" s="214"/>
      <c r="K101" s="214"/>
      <c r="L101" s="214"/>
      <c r="M101" s="214"/>
      <c r="N101" s="222"/>
      <c r="O101" s="202">
        <f>SUM(Armeria!F98,Colima!F98,Comala!F98,Coquimatlan!F98,Cuauhtemoc!F98,Ixtlahuacan!F98,Manzanillo!F98,Minatitlan!F98,Tecoman!F98,VilladeAlvarez!F98)</f>
        <v>0</v>
      </c>
      <c r="P101" s="232">
        <v>0</v>
      </c>
      <c r="Q101" s="53"/>
      <c r="R101" s="214"/>
      <c r="S101" s="214"/>
      <c r="T101" s="214"/>
      <c r="U101" s="214"/>
      <c r="V101" s="214"/>
      <c r="W101" s="214"/>
      <c r="X101" s="214"/>
      <c r="Y101" s="222"/>
      <c r="Z101" s="183">
        <f t="shared" si="29"/>
        <v>0</v>
      </c>
      <c r="AA101" s="214"/>
      <c r="AB101" s="214"/>
      <c r="AC101" s="214"/>
      <c r="AD101" s="214"/>
      <c r="AE101" s="214"/>
      <c r="AF101" s="214"/>
      <c r="AG101" s="214"/>
      <c r="AH101" s="214"/>
      <c r="AI101" s="222"/>
      <c r="AJ101" s="18"/>
    </row>
    <row r="102" spans="1:36" x14ac:dyDescent="0.25">
      <c r="A102" s="255"/>
      <c r="B102" s="160" t="s">
        <v>156</v>
      </c>
      <c r="C102" s="164" t="s">
        <v>138</v>
      </c>
      <c r="D102" s="202">
        <f>SUM(Armeria!D99,Colima!D99,Comala!D99,Coquimatlan!D99,Cuauhtemoc!D99,Ixtlahuacan!D99,Manzanillo!D99,Minatitlan!D99,Tecoman!D99,VilladeAlvarez!D99)</f>
        <v>0</v>
      </c>
      <c r="E102" s="232">
        <v>0</v>
      </c>
      <c r="F102" s="53"/>
      <c r="G102" s="214"/>
      <c r="H102" s="214"/>
      <c r="I102" s="214"/>
      <c r="J102" s="214"/>
      <c r="K102" s="214"/>
      <c r="L102" s="214"/>
      <c r="M102" s="214"/>
      <c r="N102" s="222"/>
      <c r="O102" s="202">
        <f>SUM(Armeria!F99,Colima!F99,Comala!F99,Coquimatlan!F99,Cuauhtemoc!F99,Ixtlahuacan!F99,Manzanillo!F99,Minatitlan!F99,Tecoman!F99,VilladeAlvarez!F99)</f>
        <v>0</v>
      </c>
      <c r="P102" s="232">
        <v>0</v>
      </c>
      <c r="Q102" s="53"/>
      <c r="R102" s="214"/>
      <c r="S102" s="214"/>
      <c r="T102" s="214"/>
      <c r="U102" s="214"/>
      <c r="V102" s="214"/>
      <c r="W102" s="214"/>
      <c r="X102" s="214"/>
      <c r="Y102" s="222"/>
      <c r="Z102" s="183">
        <f t="shared" si="29"/>
        <v>0</v>
      </c>
      <c r="AA102" s="214"/>
      <c r="AB102" s="214"/>
      <c r="AC102" s="214"/>
      <c r="AD102" s="214"/>
      <c r="AE102" s="214"/>
      <c r="AF102" s="214"/>
      <c r="AG102" s="214"/>
      <c r="AH102" s="214"/>
      <c r="AI102" s="222"/>
      <c r="AJ102" s="18"/>
    </row>
    <row r="103" spans="1:36" x14ac:dyDescent="0.25">
      <c r="A103" s="255"/>
      <c r="B103" s="155" t="s">
        <v>157</v>
      </c>
      <c r="C103" s="177" t="s">
        <v>158</v>
      </c>
      <c r="D103" s="202">
        <f>SUM(Armeria!D100,Colima!D100,Comala!D100,Coquimatlan!D100,Cuauhtemoc!D100,Ixtlahuacan!D100,Manzanillo!D100,Minatitlan!D100,Tecoman!D100,VilladeAlvarez!D100)</f>
        <v>0</v>
      </c>
      <c r="E103" s="243">
        <f>SUM(E104:E105)</f>
        <v>0</v>
      </c>
      <c r="F103" s="68"/>
      <c r="G103" s="69"/>
      <c r="H103" s="69"/>
      <c r="I103" s="69"/>
      <c r="J103" s="69"/>
      <c r="K103" s="65"/>
      <c r="L103" s="69"/>
      <c r="M103" s="69"/>
      <c r="N103" s="184">
        <f>SUM(N104,N105)</f>
        <v>0</v>
      </c>
      <c r="O103" s="202">
        <f>SUM(Armeria!F100,Colima!F100,Comala!F100,Coquimatlan!F100,Cuauhtemoc!F100,Ixtlahuacan!F100,Manzanillo!F100,Minatitlan!F100,Tecoman!F100,VilladeAlvarez!F100)</f>
        <v>0</v>
      </c>
      <c r="P103" s="243">
        <f>SUM(P104:P105)</f>
        <v>0</v>
      </c>
      <c r="Q103" s="68"/>
      <c r="R103" s="69"/>
      <c r="S103" s="69"/>
      <c r="T103" s="69"/>
      <c r="U103" s="69"/>
      <c r="V103" s="65"/>
      <c r="W103" s="69"/>
      <c r="X103" s="69"/>
      <c r="Y103" s="184">
        <f>SUM(Y104,Y105)</f>
        <v>0</v>
      </c>
      <c r="Z103" s="182">
        <f t="shared" si="29"/>
        <v>0</v>
      </c>
      <c r="AA103" s="69"/>
      <c r="AB103" s="65"/>
      <c r="AC103" s="66"/>
      <c r="AD103" s="66"/>
      <c r="AE103" s="66"/>
      <c r="AF103" s="66"/>
      <c r="AG103" s="67"/>
      <c r="AH103" s="67"/>
      <c r="AI103" s="184">
        <f>SUM(N103,Y103)</f>
        <v>0</v>
      </c>
      <c r="AJ103" s="18"/>
    </row>
    <row r="104" spans="1:36" x14ac:dyDescent="0.25">
      <c r="A104" s="255"/>
      <c r="B104" s="160" t="s">
        <v>159</v>
      </c>
      <c r="C104" s="164" t="s">
        <v>136</v>
      </c>
      <c r="D104" s="202">
        <f>SUM(Armeria!D101,Colima!D101,Comala!D101,Coquimatlan!D101,Cuauhtemoc!D101,Ixtlahuacan!D101,Manzanillo!D101,Minatitlan!D101,Tecoman!D101,VilladeAlvarez!D101)</f>
        <v>0</v>
      </c>
      <c r="E104" s="232">
        <v>0</v>
      </c>
      <c r="F104" s="53"/>
      <c r="G104" s="214"/>
      <c r="H104" s="214"/>
      <c r="I104" s="214"/>
      <c r="J104" s="214"/>
      <c r="K104" s="214"/>
      <c r="L104" s="214"/>
      <c r="M104" s="214"/>
      <c r="N104" s="178">
        <v>0</v>
      </c>
      <c r="O104" s="202">
        <f>SUM(Armeria!F101,Colima!F101,Comala!F101,Coquimatlan!F101,Cuauhtemoc!F101,Ixtlahuacan!F101,Manzanillo!F101,Minatitlan!F101,Tecoman!F101,VilladeAlvarez!F101)</f>
        <v>0</v>
      </c>
      <c r="P104" s="232">
        <v>0</v>
      </c>
      <c r="Q104" s="53"/>
      <c r="R104" s="214"/>
      <c r="S104" s="214"/>
      <c r="T104" s="214"/>
      <c r="U104" s="214"/>
      <c r="V104" s="214"/>
      <c r="W104" s="214"/>
      <c r="X104" s="214"/>
      <c r="Y104" s="178">
        <v>0</v>
      </c>
      <c r="Z104" s="183">
        <f t="shared" si="29"/>
        <v>0</v>
      </c>
      <c r="AA104" s="214"/>
      <c r="AB104" s="214"/>
      <c r="AC104" s="214"/>
      <c r="AD104" s="214"/>
      <c r="AE104" s="214"/>
      <c r="AF104" s="214"/>
      <c r="AG104" s="214"/>
      <c r="AH104" s="214"/>
      <c r="AI104" s="103">
        <f>SUM(N104,Y104)</f>
        <v>0</v>
      </c>
      <c r="AJ104" s="18"/>
    </row>
    <row r="105" spans="1:36" x14ac:dyDescent="0.25">
      <c r="A105" s="255"/>
      <c r="B105" s="160" t="s">
        <v>160</v>
      </c>
      <c r="C105" s="164" t="s">
        <v>138</v>
      </c>
      <c r="D105" s="202">
        <f>SUM(Armeria!D102,Colima!D102,Comala!D102,Coquimatlan!D102,Cuauhtemoc!D102,Ixtlahuacan!D102,Manzanillo!D102,Minatitlan!D102,Tecoman!D102,VilladeAlvarez!D102)</f>
        <v>0</v>
      </c>
      <c r="E105" s="232">
        <v>0</v>
      </c>
      <c r="F105" s="53"/>
      <c r="G105" s="214"/>
      <c r="H105" s="214"/>
      <c r="I105" s="214"/>
      <c r="J105" s="214"/>
      <c r="K105" s="214"/>
      <c r="L105" s="214"/>
      <c r="M105" s="214"/>
      <c r="N105" s="178">
        <v>0</v>
      </c>
      <c r="O105" s="202">
        <f>SUM(Armeria!F102,Colima!F102,Comala!F102,Coquimatlan!F102,Cuauhtemoc!F102,Ixtlahuacan!F102,Manzanillo!F102,Minatitlan!F102,Tecoman!F102,VilladeAlvarez!F102)</f>
        <v>0</v>
      </c>
      <c r="P105" s="232">
        <v>0</v>
      </c>
      <c r="Q105" s="53"/>
      <c r="R105" s="214"/>
      <c r="S105" s="214"/>
      <c r="T105" s="214"/>
      <c r="U105" s="214"/>
      <c r="V105" s="214"/>
      <c r="W105" s="214"/>
      <c r="X105" s="214"/>
      <c r="Y105" s="178">
        <v>0</v>
      </c>
      <c r="Z105" s="183">
        <f t="shared" si="29"/>
        <v>0</v>
      </c>
      <c r="AA105" s="214"/>
      <c r="AB105" s="214"/>
      <c r="AC105" s="214"/>
      <c r="AD105" s="214"/>
      <c r="AE105" s="214"/>
      <c r="AF105" s="214"/>
      <c r="AG105" s="214"/>
      <c r="AH105" s="214"/>
      <c r="AI105" s="103">
        <f>SUM(N105,Y105)</f>
        <v>0</v>
      </c>
      <c r="AJ105" s="18"/>
    </row>
    <row r="106" spans="1:36" ht="25.5" customHeight="1" x14ac:dyDescent="0.25">
      <c r="A106" s="255"/>
      <c r="B106" s="155" t="s">
        <v>161</v>
      </c>
      <c r="C106" s="177" t="s">
        <v>162</v>
      </c>
      <c r="D106" s="204">
        <f>SUM(Armeria!D103,Colima!D103,Comala!D103,Coquimatlan!D103,Cuauhtemoc!D103,Ixtlahuacan!D103,Manzanillo!D103,Minatitlan!D103,Tecoman!D103,VilladeAlvarez!D103)</f>
        <v>0</v>
      </c>
      <c r="E106" s="243">
        <f>SUM(E107:E108)</f>
        <v>0</v>
      </c>
      <c r="F106" s="214"/>
      <c r="G106" s="214"/>
      <c r="H106" s="214"/>
      <c r="I106" s="214"/>
      <c r="J106" s="214"/>
      <c r="K106" s="214"/>
      <c r="L106" s="214"/>
      <c r="M106" s="214"/>
      <c r="N106" s="214"/>
      <c r="O106" s="204">
        <f>SUM(Armeria!F103,Colima!F103,Comala!F103,Coquimatlan!F103,Cuauhtemoc!F103,Ixtlahuacan!F103,Manzanillo!F103,Minatitlan!F103,Tecoman!F103,VilladeAlvarez!F103)</f>
        <v>12</v>
      </c>
      <c r="P106" s="243">
        <f>SUM(P107:P108)</f>
        <v>12</v>
      </c>
      <c r="Q106" s="214"/>
      <c r="R106" s="214"/>
      <c r="S106" s="214"/>
      <c r="T106" s="214"/>
      <c r="U106" s="214"/>
      <c r="V106" s="214"/>
      <c r="W106" s="214"/>
      <c r="X106" s="214"/>
      <c r="Y106" s="214"/>
      <c r="Z106" s="183">
        <f t="shared" si="29"/>
        <v>12</v>
      </c>
      <c r="AA106" s="214"/>
      <c r="AB106" s="214"/>
      <c r="AC106" s="214"/>
      <c r="AD106" s="214"/>
      <c r="AE106" s="214"/>
      <c r="AF106" s="214"/>
      <c r="AG106" s="214"/>
      <c r="AH106" s="214"/>
      <c r="AI106" s="214"/>
      <c r="AJ106" s="18"/>
    </row>
    <row r="107" spans="1:36" x14ac:dyDescent="0.25">
      <c r="A107" s="255"/>
      <c r="B107" s="160" t="s">
        <v>163</v>
      </c>
      <c r="C107" s="164" t="s">
        <v>136</v>
      </c>
      <c r="D107" s="202">
        <f>SUM(Armeria!D104,Colima!D104,Comala!D104,Coquimatlan!D104,Cuauhtemoc!D104,Ixtlahuacan!D104,Manzanillo!D104,Minatitlan!D104,Tecoman!D104,VilladeAlvarez!D104)</f>
        <v>0</v>
      </c>
      <c r="E107" s="232">
        <v>0</v>
      </c>
      <c r="F107" s="214"/>
      <c r="G107" s="214"/>
      <c r="H107" s="214"/>
      <c r="I107" s="214"/>
      <c r="J107" s="214"/>
      <c r="K107" s="214"/>
      <c r="L107" s="214"/>
      <c r="M107" s="214"/>
      <c r="N107" s="214"/>
      <c r="O107" s="202">
        <f>SUM(Armeria!F104,Colima!F104,Comala!F104,Coquimatlan!F104,Cuauhtemoc!F104,Ixtlahuacan!F104,Manzanillo!F104,Minatitlan!F104,Tecoman!F104,VilladeAlvarez!F104)</f>
        <v>1</v>
      </c>
      <c r="P107" s="232">
        <v>1</v>
      </c>
      <c r="Q107" s="214"/>
      <c r="R107" s="214"/>
      <c r="S107" s="214"/>
      <c r="T107" s="214"/>
      <c r="U107" s="214"/>
      <c r="V107" s="214"/>
      <c r="W107" s="214"/>
      <c r="X107" s="214"/>
      <c r="Y107" s="214"/>
      <c r="Z107" s="183">
        <f t="shared" si="29"/>
        <v>1</v>
      </c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18"/>
    </row>
    <row r="108" spans="1:36" x14ac:dyDescent="0.25">
      <c r="A108" s="255"/>
      <c r="B108" s="160" t="s">
        <v>164</v>
      </c>
      <c r="C108" s="164" t="s">
        <v>138</v>
      </c>
      <c r="D108" s="202">
        <f>SUM(Armeria!D105,Colima!D105,Comala!D105,Coquimatlan!D105,Cuauhtemoc!D105,Ixtlahuacan!D105,Manzanillo!D105,Minatitlan!D105,Tecoman!D105,VilladeAlvarez!D105)</f>
        <v>0</v>
      </c>
      <c r="E108" s="232">
        <v>0</v>
      </c>
      <c r="F108" s="214"/>
      <c r="G108" s="214"/>
      <c r="H108" s="214"/>
      <c r="I108" s="214"/>
      <c r="J108" s="214"/>
      <c r="K108" s="214"/>
      <c r="L108" s="214"/>
      <c r="M108" s="214"/>
      <c r="N108" s="214"/>
      <c r="O108" s="202">
        <f>SUM(Armeria!F105,Colima!F105,Comala!F105,Coquimatlan!F105,Cuauhtemoc!F105,Ixtlahuacan!F105,Manzanillo!F105,Minatitlan!F105,Tecoman!F105,VilladeAlvarez!F105)</f>
        <v>11</v>
      </c>
      <c r="P108" s="232">
        <v>11</v>
      </c>
      <c r="Q108" s="214"/>
      <c r="R108" s="214"/>
      <c r="S108" s="214"/>
      <c r="T108" s="214"/>
      <c r="U108" s="214"/>
      <c r="V108" s="214"/>
      <c r="W108" s="214"/>
      <c r="X108" s="214"/>
      <c r="Y108" s="214"/>
      <c r="Z108" s="183">
        <f t="shared" si="29"/>
        <v>11</v>
      </c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18"/>
    </row>
    <row r="109" spans="1:36" ht="25.5" customHeight="1" x14ac:dyDescent="0.25">
      <c r="A109" s="255"/>
      <c r="B109" s="155" t="s">
        <v>165</v>
      </c>
      <c r="C109" s="172" t="s">
        <v>166</v>
      </c>
      <c r="D109" s="204">
        <f>SUM(Armeria!D106,Colima!D106,Comala!D106,Coquimatlan!D106,Cuauhtemoc!D106,Ixtlahuacan!D106,Manzanillo!D106,Minatitlan!D106,Tecoman!D106,VilladeAlvarez!D106)</f>
        <v>0</v>
      </c>
      <c r="E109" s="243">
        <f>SUM(E110:E111)</f>
        <v>0</v>
      </c>
      <c r="F109" s="214"/>
      <c r="G109" s="214"/>
      <c r="H109" s="214"/>
      <c r="I109" s="214"/>
      <c r="J109" s="214"/>
      <c r="K109" s="214"/>
      <c r="L109" s="214"/>
      <c r="M109" s="214"/>
      <c r="N109" s="214"/>
      <c r="O109" s="204">
        <f>SUM(Armeria!F106,Colima!F106,Comala!F106,Coquimatlan!F106,Cuauhtemoc!F106,Ixtlahuacan!F106,Manzanillo!F106,Minatitlan!F106,Tecoman!F106,VilladeAlvarez!F106)</f>
        <v>0</v>
      </c>
      <c r="P109" s="243">
        <f>SUM(P110:P111)</f>
        <v>0</v>
      </c>
      <c r="Q109" s="214"/>
      <c r="R109" s="214"/>
      <c r="S109" s="214"/>
      <c r="T109" s="214"/>
      <c r="U109" s="214"/>
      <c r="V109" s="214"/>
      <c r="W109" s="214"/>
      <c r="X109" s="214"/>
      <c r="Y109" s="214"/>
      <c r="Z109" s="183">
        <f t="shared" si="29"/>
        <v>0</v>
      </c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18"/>
    </row>
    <row r="110" spans="1:36" x14ac:dyDescent="0.25">
      <c r="A110" s="255"/>
      <c r="B110" s="160" t="s">
        <v>167</v>
      </c>
      <c r="C110" s="164" t="s">
        <v>136</v>
      </c>
      <c r="D110" s="202">
        <f>SUM(Armeria!D107,Colima!D107,Comala!D107,Coquimatlan!D107,Cuauhtemoc!D107,Ixtlahuacan!D107,Manzanillo!D107,Minatitlan!D107,Tecoman!D107,VilladeAlvarez!D107)</f>
        <v>0</v>
      </c>
      <c r="E110" s="232">
        <v>0</v>
      </c>
      <c r="F110" s="214"/>
      <c r="G110" s="214"/>
      <c r="H110" s="214"/>
      <c r="I110" s="214"/>
      <c r="J110" s="214"/>
      <c r="K110" s="214"/>
      <c r="L110" s="214"/>
      <c r="M110" s="214"/>
      <c r="N110" s="214"/>
      <c r="O110" s="202">
        <f>SUM(Armeria!F107,Colima!F107,Comala!F107,Coquimatlan!F107,Cuauhtemoc!F107,Ixtlahuacan!F107,Manzanillo!F107,Minatitlan!F107,Tecoman!F107,VilladeAlvarez!F107)</f>
        <v>0</v>
      </c>
      <c r="P110" s="232">
        <v>0</v>
      </c>
      <c r="Q110" s="214"/>
      <c r="R110" s="214"/>
      <c r="S110" s="214"/>
      <c r="T110" s="214"/>
      <c r="U110" s="214"/>
      <c r="V110" s="214"/>
      <c r="W110" s="214"/>
      <c r="X110" s="214"/>
      <c r="Y110" s="214"/>
      <c r="Z110" s="183">
        <f t="shared" si="29"/>
        <v>0</v>
      </c>
      <c r="AA110" s="214"/>
      <c r="AB110" s="214"/>
      <c r="AC110" s="214"/>
      <c r="AD110" s="214"/>
      <c r="AE110" s="214"/>
      <c r="AF110" s="214"/>
      <c r="AG110" s="214"/>
      <c r="AH110" s="214"/>
      <c r="AI110" s="214"/>
      <c r="AJ110" s="18"/>
    </row>
    <row r="111" spans="1:36" x14ac:dyDescent="0.25">
      <c r="A111" s="255"/>
      <c r="B111" s="160" t="s">
        <v>168</v>
      </c>
      <c r="C111" s="164" t="s">
        <v>138</v>
      </c>
      <c r="D111" s="202">
        <f>SUM(Armeria!D108,Colima!D108,Comala!D108,Coquimatlan!D108,Cuauhtemoc!D108,Ixtlahuacan!D108,Manzanillo!D108,Minatitlan!D108,Tecoman!D108,VilladeAlvarez!D108)</f>
        <v>0</v>
      </c>
      <c r="E111" s="232">
        <v>0</v>
      </c>
      <c r="F111" s="214"/>
      <c r="G111" s="214"/>
      <c r="H111" s="214"/>
      <c r="I111" s="214"/>
      <c r="J111" s="214"/>
      <c r="K111" s="214"/>
      <c r="L111" s="214"/>
      <c r="M111" s="214"/>
      <c r="N111" s="214"/>
      <c r="O111" s="202">
        <f>SUM(Armeria!F108,Colima!F108,Comala!F108,Coquimatlan!F108,Cuauhtemoc!F108,Ixtlahuacan!F108,Manzanillo!F108,Minatitlan!F108,Tecoman!F108,VilladeAlvarez!F108)</f>
        <v>0</v>
      </c>
      <c r="P111" s="232">
        <v>0</v>
      </c>
      <c r="Q111" s="214"/>
      <c r="R111" s="214"/>
      <c r="S111" s="214"/>
      <c r="T111" s="214"/>
      <c r="U111" s="214"/>
      <c r="V111" s="214"/>
      <c r="W111" s="214"/>
      <c r="X111" s="214"/>
      <c r="Y111" s="214"/>
      <c r="Z111" s="183">
        <f t="shared" si="29"/>
        <v>0</v>
      </c>
      <c r="AA111" s="214"/>
      <c r="AB111" s="214"/>
      <c r="AC111" s="214"/>
      <c r="AD111" s="214"/>
      <c r="AE111" s="214"/>
      <c r="AF111" s="214"/>
      <c r="AG111" s="214"/>
      <c r="AH111" s="214"/>
      <c r="AI111" s="214"/>
      <c r="AJ111" s="18"/>
    </row>
    <row r="112" spans="1:36" ht="25.5" customHeight="1" x14ac:dyDescent="0.25">
      <c r="A112" s="255"/>
      <c r="B112" s="155" t="s">
        <v>169</v>
      </c>
      <c r="C112" s="172" t="s">
        <v>170</v>
      </c>
      <c r="D112" s="204">
        <f>SUM(Armeria!D109,Colima!D109,Comala!D109,Coquimatlan!D109,Cuauhtemoc!D109,Ixtlahuacan!D109,Manzanillo!D109,Minatitlan!D109,Tecoman!D109,VilladeAlvarez!D109)</f>
        <v>0</v>
      </c>
      <c r="E112" s="243">
        <f>SUM(E113:E114)</f>
        <v>0</v>
      </c>
      <c r="F112" s="214"/>
      <c r="G112" s="214"/>
      <c r="H112" s="214"/>
      <c r="I112" s="214"/>
      <c r="J112" s="214"/>
      <c r="K112" s="214"/>
      <c r="L112" s="214"/>
      <c r="M112" s="214"/>
      <c r="N112" s="214"/>
      <c r="O112" s="204">
        <f>SUM(Armeria!F109,Colima!F109,Comala!F109,Coquimatlan!F109,Cuauhtemoc!F109,Ixtlahuacan!F109,Manzanillo!F109,Minatitlan!F109,Tecoman!F109,VilladeAlvarez!F109)</f>
        <v>0</v>
      </c>
      <c r="P112" s="243">
        <f>SUM(P113:P114)</f>
        <v>0</v>
      </c>
      <c r="Q112" s="214"/>
      <c r="R112" s="214"/>
      <c r="S112" s="214"/>
      <c r="T112" s="214"/>
      <c r="U112" s="214"/>
      <c r="V112" s="214"/>
      <c r="W112" s="214"/>
      <c r="X112" s="214"/>
      <c r="Y112" s="214"/>
      <c r="Z112" s="183">
        <f t="shared" si="29"/>
        <v>0</v>
      </c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18"/>
    </row>
    <row r="113" spans="1:36" x14ac:dyDescent="0.25">
      <c r="A113" s="255"/>
      <c r="B113" s="160" t="s">
        <v>171</v>
      </c>
      <c r="C113" s="164" t="s">
        <v>136</v>
      </c>
      <c r="D113" s="202">
        <f>SUM(Armeria!D110,Colima!D110,Comala!D110,Coquimatlan!D110,Cuauhtemoc!D110,Ixtlahuacan!D110,Manzanillo!D110,Minatitlan!D110,Tecoman!D110,VilladeAlvarez!D110)</f>
        <v>0</v>
      </c>
      <c r="E113" s="232">
        <v>0</v>
      </c>
      <c r="F113" s="214"/>
      <c r="G113" s="214"/>
      <c r="H113" s="214"/>
      <c r="I113" s="214"/>
      <c r="J113" s="214"/>
      <c r="K113" s="214"/>
      <c r="L113" s="214"/>
      <c r="M113" s="214"/>
      <c r="N113" s="214"/>
      <c r="O113" s="202">
        <f>SUM(Armeria!F110,Colima!F110,Comala!F110,Coquimatlan!F110,Cuauhtemoc!F110,Ixtlahuacan!F110,Manzanillo!F110,Minatitlan!F110,Tecoman!F110,VilladeAlvarez!F110)</f>
        <v>0</v>
      </c>
      <c r="P113" s="232">
        <v>0</v>
      </c>
      <c r="Q113" s="214"/>
      <c r="R113" s="214"/>
      <c r="S113" s="214"/>
      <c r="T113" s="214"/>
      <c r="U113" s="214"/>
      <c r="V113" s="214"/>
      <c r="W113" s="214"/>
      <c r="X113" s="214"/>
      <c r="Y113" s="214"/>
      <c r="Z113" s="183">
        <f t="shared" si="29"/>
        <v>0</v>
      </c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18"/>
    </row>
    <row r="114" spans="1:36" x14ac:dyDescent="0.25">
      <c r="A114" s="255"/>
      <c r="B114" s="160" t="s">
        <v>172</v>
      </c>
      <c r="C114" s="164" t="s">
        <v>138</v>
      </c>
      <c r="D114" s="202">
        <f>SUM(Armeria!D111,Colima!D111,Comala!D111,Coquimatlan!D111,Cuauhtemoc!D111,Ixtlahuacan!D111,Manzanillo!D111,Minatitlan!D111,Tecoman!D111,VilladeAlvarez!D111)</f>
        <v>0</v>
      </c>
      <c r="E114" s="232">
        <v>0</v>
      </c>
      <c r="F114" s="214"/>
      <c r="G114" s="214"/>
      <c r="H114" s="214"/>
      <c r="I114" s="214"/>
      <c r="J114" s="214"/>
      <c r="K114" s="214"/>
      <c r="L114" s="214"/>
      <c r="M114" s="214"/>
      <c r="N114" s="214"/>
      <c r="O114" s="202">
        <f>SUM(Armeria!F111,Colima!F111,Comala!F111,Coquimatlan!F111,Cuauhtemoc!F111,Ixtlahuacan!F111,Manzanillo!F111,Minatitlan!F111,Tecoman!F111,VilladeAlvarez!F111)</f>
        <v>0</v>
      </c>
      <c r="P114" s="232">
        <v>0</v>
      </c>
      <c r="Q114" s="214"/>
      <c r="R114" s="214"/>
      <c r="S114" s="214"/>
      <c r="T114" s="214"/>
      <c r="U114" s="214"/>
      <c r="V114" s="214"/>
      <c r="W114" s="214"/>
      <c r="X114" s="214"/>
      <c r="Y114" s="214"/>
      <c r="Z114" s="183">
        <f t="shared" si="29"/>
        <v>0</v>
      </c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18"/>
    </row>
    <row r="115" spans="1:36" ht="25.5" customHeight="1" x14ac:dyDescent="0.25">
      <c r="A115" s="255"/>
      <c r="B115" s="155" t="s">
        <v>173</v>
      </c>
      <c r="C115" s="172" t="s">
        <v>174</v>
      </c>
      <c r="D115" s="204">
        <f>SUM(Armeria!D112,Colima!D112,Comala!D112,Coquimatlan!D112,Cuauhtemoc!D112,Ixtlahuacan!D112,Manzanillo!D112,Minatitlan!D112,Tecoman!D112,VilladeAlvarez!D112)</f>
        <v>0</v>
      </c>
      <c r="E115" s="243">
        <f>SUM(E116:E117)</f>
        <v>0</v>
      </c>
      <c r="F115" s="214"/>
      <c r="G115" s="214"/>
      <c r="H115" s="214"/>
      <c r="I115" s="214"/>
      <c r="J115" s="214"/>
      <c r="K115" s="214"/>
      <c r="L115" s="214"/>
      <c r="M115" s="214"/>
      <c r="N115" s="214"/>
      <c r="O115" s="204">
        <f>SUM(Armeria!F112,Colima!F112,Comala!F112,Coquimatlan!F112,Cuauhtemoc!F112,Ixtlahuacan!F112,Manzanillo!F112,Minatitlan!F112,Tecoman!F112,VilladeAlvarez!F112)</f>
        <v>0</v>
      </c>
      <c r="P115" s="243">
        <f>SUM(P116:P117)</f>
        <v>0</v>
      </c>
      <c r="Q115" s="214"/>
      <c r="R115" s="214"/>
      <c r="S115" s="214"/>
      <c r="T115" s="214"/>
      <c r="U115" s="214"/>
      <c r="V115" s="214"/>
      <c r="W115" s="214"/>
      <c r="X115" s="214"/>
      <c r="Y115" s="214"/>
      <c r="Z115" s="183">
        <f t="shared" si="29"/>
        <v>0</v>
      </c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18"/>
    </row>
    <row r="116" spans="1:36" x14ac:dyDescent="0.25">
      <c r="A116" s="255"/>
      <c r="B116" s="160" t="s">
        <v>175</v>
      </c>
      <c r="C116" s="164" t="s">
        <v>136</v>
      </c>
      <c r="D116" s="202">
        <f>SUM(Armeria!D113,Colima!D113,Comala!D113,Coquimatlan!D113,Cuauhtemoc!D113,Ixtlahuacan!D113,Manzanillo!D113,Minatitlan!D113,Tecoman!D113,VilladeAlvarez!D113)</f>
        <v>0</v>
      </c>
      <c r="E116" s="232">
        <v>0</v>
      </c>
      <c r="F116" s="214"/>
      <c r="G116" s="214"/>
      <c r="H116" s="214"/>
      <c r="I116" s="214"/>
      <c r="J116" s="214"/>
      <c r="K116" s="214"/>
      <c r="L116" s="214"/>
      <c r="M116" s="214"/>
      <c r="N116" s="214"/>
      <c r="O116" s="202">
        <f>SUM(Armeria!F113,Colima!F113,Comala!F113,Coquimatlan!F113,Cuauhtemoc!F113,Ixtlahuacan!F113,Manzanillo!F113,Minatitlan!F113,Tecoman!F113,VilladeAlvarez!F113)</f>
        <v>0</v>
      </c>
      <c r="P116" s="232">
        <v>0</v>
      </c>
      <c r="Q116" s="214"/>
      <c r="R116" s="214"/>
      <c r="S116" s="214"/>
      <c r="T116" s="214"/>
      <c r="U116" s="214"/>
      <c r="V116" s="214"/>
      <c r="W116" s="214"/>
      <c r="X116" s="214"/>
      <c r="Y116" s="214"/>
      <c r="Z116" s="183">
        <f t="shared" si="29"/>
        <v>0</v>
      </c>
      <c r="AA116" s="214"/>
      <c r="AB116" s="214"/>
      <c r="AC116" s="214"/>
      <c r="AD116" s="214"/>
      <c r="AE116" s="214"/>
      <c r="AF116" s="214"/>
      <c r="AG116" s="214"/>
      <c r="AH116" s="214"/>
      <c r="AI116" s="214"/>
      <c r="AJ116" s="18"/>
    </row>
    <row r="117" spans="1:36" x14ac:dyDescent="0.25">
      <c r="A117" s="255"/>
      <c r="B117" s="160" t="s">
        <v>176</v>
      </c>
      <c r="C117" s="164" t="s">
        <v>138</v>
      </c>
      <c r="D117" s="202">
        <f>SUM(Armeria!D114,Colima!D114,Comala!D114,Coquimatlan!D114,Cuauhtemoc!D114,Ixtlahuacan!D114,Manzanillo!D114,Minatitlan!D114,Tecoman!D114,VilladeAlvarez!D114)</f>
        <v>0</v>
      </c>
      <c r="E117" s="232">
        <v>0</v>
      </c>
      <c r="F117" s="214"/>
      <c r="G117" s="214"/>
      <c r="H117" s="214"/>
      <c r="I117" s="214"/>
      <c r="J117" s="214"/>
      <c r="K117" s="214"/>
      <c r="L117" s="214"/>
      <c r="M117" s="214"/>
      <c r="N117" s="214"/>
      <c r="O117" s="202">
        <f>SUM(Armeria!F114,Colima!F114,Comala!F114,Coquimatlan!F114,Cuauhtemoc!F114,Ixtlahuacan!F114,Manzanillo!F114,Minatitlan!F114,Tecoman!F114,VilladeAlvarez!F114)</f>
        <v>0</v>
      </c>
      <c r="P117" s="232">
        <v>0</v>
      </c>
      <c r="Q117" s="214"/>
      <c r="R117" s="214"/>
      <c r="S117" s="214"/>
      <c r="T117" s="214"/>
      <c r="U117" s="214"/>
      <c r="V117" s="214"/>
      <c r="W117" s="214"/>
      <c r="X117" s="214"/>
      <c r="Y117" s="214"/>
      <c r="Z117" s="183">
        <f t="shared" si="29"/>
        <v>0</v>
      </c>
      <c r="AA117" s="214"/>
      <c r="AB117" s="214"/>
      <c r="AC117" s="214"/>
      <c r="AD117" s="214"/>
      <c r="AE117" s="214"/>
      <c r="AF117" s="214"/>
      <c r="AG117" s="214"/>
      <c r="AH117" s="214"/>
      <c r="AI117" s="214"/>
      <c r="AJ117" s="18"/>
    </row>
    <row r="118" spans="1:36" x14ac:dyDescent="0.25">
      <c r="A118" s="255"/>
      <c r="B118" s="155" t="s">
        <v>177</v>
      </c>
      <c r="C118" s="172" t="s">
        <v>178</v>
      </c>
      <c r="D118" s="204">
        <f>SUM(Armeria!D115,Colima!D115,Comala!D115,Coquimatlan!D115,Cuauhtemoc!D115,Ixtlahuacan!D115,Manzanillo!D115,Minatitlan!D115,Tecoman!D115,VilladeAlvarez!D115)</f>
        <v>0</v>
      </c>
      <c r="E118" s="243">
        <f>SUM(E119:E120)</f>
        <v>0</v>
      </c>
      <c r="F118" s="214"/>
      <c r="G118" s="214"/>
      <c r="H118" s="214"/>
      <c r="I118" s="214"/>
      <c r="J118" s="214"/>
      <c r="K118" s="214"/>
      <c r="L118" s="214"/>
      <c r="M118" s="214"/>
      <c r="N118" s="214"/>
      <c r="O118" s="204">
        <f>SUM(Armeria!F115,Colima!F115,Comala!F115,Coquimatlan!F115,Cuauhtemoc!F115,Ixtlahuacan!F115,Manzanillo!F115,Minatitlan!F115,Tecoman!F115,VilladeAlvarez!F115)</f>
        <v>0</v>
      </c>
      <c r="P118" s="243">
        <f>SUM(P119:P120)</f>
        <v>0</v>
      </c>
      <c r="Q118" s="214"/>
      <c r="R118" s="214"/>
      <c r="S118" s="214"/>
      <c r="T118" s="214"/>
      <c r="U118" s="214"/>
      <c r="V118" s="214"/>
      <c r="W118" s="214"/>
      <c r="X118" s="214"/>
      <c r="Y118" s="214"/>
      <c r="Z118" s="183">
        <f t="shared" si="29"/>
        <v>0</v>
      </c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18"/>
    </row>
    <row r="119" spans="1:36" x14ac:dyDescent="0.25">
      <c r="A119" s="255"/>
      <c r="B119" s="160" t="s">
        <v>179</v>
      </c>
      <c r="C119" s="164" t="s">
        <v>136</v>
      </c>
      <c r="D119" s="202">
        <f>SUM(Armeria!D116,Colima!D116,Comala!D116,Coquimatlan!D116,Cuauhtemoc!D116,Ixtlahuacan!D116,Manzanillo!D116,Minatitlan!D116,Tecoman!D116,VilladeAlvarez!D116)</f>
        <v>0</v>
      </c>
      <c r="E119" s="232">
        <v>0</v>
      </c>
      <c r="F119" s="214"/>
      <c r="G119" s="214"/>
      <c r="H119" s="214"/>
      <c r="I119" s="214"/>
      <c r="J119" s="214"/>
      <c r="K119" s="214"/>
      <c r="L119" s="214"/>
      <c r="M119" s="214"/>
      <c r="N119" s="214"/>
      <c r="O119" s="202">
        <f>SUM(Armeria!F116,Colima!F116,Comala!F116,Coquimatlan!F116,Cuauhtemoc!F116,Ixtlahuacan!F116,Manzanillo!F116,Minatitlan!F116,Tecoman!F116,VilladeAlvarez!F116)</f>
        <v>0</v>
      </c>
      <c r="P119" s="232">
        <v>0</v>
      </c>
      <c r="Q119" s="214"/>
      <c r="R119" s="214"/>
      <c r="S119" s="214"/>
      <c r="T119" s="214"/>
      <c r="U119" s="214"/>
      <c r="V119" s="214"/>
      <c r="W119" s="214"/>
      <c r="X119" s="214"/>
      <c r="Y119" s="214"/>
      <c r="Z119" s="183">
        <f t="shared" si="29"/>
        <v>0</v>
      </c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18"/>
    </row>
    <row r="120" spans="1:36" x14ac:dyDescent="0.25">
      <c r="A120" s="255"/>
      <c r="B120" s="160" t="s">
        <v>180</v>
      </c>
      <c r="C120" s="164" t="s">
        <v>138</v>
      </c>
      <c r="D120" s="202">
        <f>SUM(Armeria!D117,Colima!D117,Comala!D117,Coquimatlan!D117,Cuauhtemoc!D117,Ixtlahuacan!D117,Manzanillo!D117,Minatitlan!D117,Tecoman!D117,VilladeAlvarez!D117)</f>
        <v>0</v>
      </c>
      <c r="E120" s="232">
        <v>0</v>
      </c>
      <c r="F120" s="214"/>
      <c r="G120" s="214"/>
      <c r="H120" s="214"/>
      <c r="I120" s="214"/>
      <c r="J120" s="214"/>
      <c r="K120" s="214"/>
      <c r="L120" s="214"/>
      <c r="M120" s="214"/>
      <c r="N120" s="214"/>
      <c r="O120" s="202">
        <f>SUM(Armeria!F117,Colima!F117,Comala!F117,Coquimatlan!F117,Cuauhtemoc!F117,Ixtlahuacan!F117,Manzanillo!F117,Minatitlan!F117,Tecoman!F117,VilladeAlvarez!F117)</f>
        <v>0</v>
      </c>
      <c r="P120" s="232">
        <v>0</v>
      </c>
      <c r="Q120" s="214"/>
      <c r="R120" s="214"/>
      <c r="S120" s="214"/>
      <c r="T120" s="214"/>
      <c r="U120" s="214"/>
      <c r="V120" s="214"/>
      <c r="W120" s="214"/>
      <c r="X120" s="214"/>
      <c r="Y120" s="214"/>
      <c r="Z120" s="183">
        <f t="shared" si="29"/>
        <v>0</v>
      </c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18"/>
    </row>
    <row r="121" spans="1:36" x14ac:dyDescent="0.25">
      <c r="A121" s="255"/>
      <c r="B121" s="155" t="s">
        <v>181</v>
      </c>
      <c r="C121" s="172" t="s">
        <v>182</v>
      </c>
      <c r="D121" s="204">
        <f>SUM(Armeria!D118,Colima!D118,Comala!D118,Coquimatlan!D118,Cuauhtemoc!D118,Ixtlahuacan!D118,Manzanillo!D118,Minatitlan!D118,Tecoman!D118,VilladeAlvarez!D118)</f>
        <v>0</v>
      </c>
      <c r="E121" s="243">
        <f>SUM(E122:E123)</f>
        <v>0</v>
      </c>
      <c r="F121" s="214"/>
      <c r="G121" s="214"/>
      <c r="H121" s="214"/>
      <c r="I121" s="214"/>
      <c r="J121" s="214"/>
      <c r="K121" s="214"/>
      <c r="L121" s="214"/>
      <c r="M121" s="214"/>
      <c r="N121" s="214"/>
      <c r="O121" s="204">
        <f>SUM(Armeria!F118,Colima!F118,Comala!F118,Coquimatlan!F118,Cuauhtemoc!F118,Ixtlahuacan!F118,Manzanillo!F118,Minatitlan!F118,Tecoman!F118,VilladeAlvarez!F118)</f>
        <v>0</v>
      </c>
      <c r="P121" s="243">
        <f>SUM(P122:P123)</f>
        <v>0</v>
      </c>
      <c r="Q121" s="214"/>
      <c r="R121" s="214"/>
      <c r="S121" s="214"/>
      <c r="T121" s="214"/>
      <c r="U121" s="214"/>
      <c r="V121" s="214"/>
      <c r="W121" s="214"/>
      <c r="X121" s="214"/>
      <c r="Y121" s="214"/>
      <c r="Z121" s="183">
        <f t="shared" si="29"/>
        <v>0</v>
      </c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18"/>
    </row>
    <row r="122" spans="1:36" x14ac:dyDescent="0.25">
      <c r="A122" s="255"/>
      <c r="B122" s="160" t="s">
        <v>183</v>
      </c>
      <c r="C122" s="164" t="s">
        <v>136</v>
      </c>
      <c r="D122" s="202">
        <f>SUM(Armeria!D119,Colima!D119,Comala!D119,Coquimatlan!D119,Cuauhtemoc!D119,Ixtlahuacan!D119,Manzanillo!D119,Minatitlan!D119,Tecoman!D119,VilladeAlvarez!D119)</f>
        <v>0</v>
      </c>
      <c r="E122" s="232">
        <v>0</v>
      </c>
      <c r="F122" s="214"/>
      <c r="G122" s="214"/>
      <c r="H122" s="214"/>
      <c r="I122" s="214"/>
      <c r="J122" s="214"/>
      <c r="K122" s="214"/>
      <c r="L122" s="214"/>
      <c r="M122" s="214"/>
      <c r="N122" s="214"/>
      <c r="O122" s="202">
        <f>SUM(Armeria!F119,Colima!F119,Comala!F119,Coquimatlan!F119,Cuauhtemoc!F119,Ixtlahuacan!F119,Manzanillo!F119,Minatitlan!F119,Tecoman!F119,VilladeAlvarez!F119)</f>
        <v>0</v>
      </c>
      <c r="P122" s="232">
        <v>0</v>
      </c>
      <c r="Q122" s="214"/>
      <c r="R122" s="214"/>
      <c r="S122" s="214"/>
      <c r="T122" s="214"/>
      <c r="U122" s="214"/>
      <c r="V122" s="214"/>
      <c r="W122" s="214"/>
      <c r="X122" s="214"/>
      <c r="Y122" s="214"/>
      <c r="Z122" s="183">
        <f t="shared" si="29"/>
        <v>0</v>
      </c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18"/>
    </row>
    <row r="123" spans="1:36" x14ac:dyDescent="0.25">
      <c r="A123" s="255"/>
      <c r="B123" s="160" t="s">
        <v>184</v>
      </c>
      <c r="C123" s="164" t="s">
        <v>138</v>
      </c>
      <c r="D123" s="202">
        <f>SUM(Armeria!D120,Colima!D120,Comala!D120,Coquimatlan!D120,Cuauhtemoc!D120,Ixtlahuacan!D120,Manzanillo!D120,Minatitlan!D120,Tecoman!D120,VilladeAlvarez!D120)</f>
        <v>0</v>
      </c>
      <c r="E123" s="232">
        <v>0</v>
      </c>
      <c r="F123" s="214"/>
      <c r="G123" s="214"/>
      <c r="H123" s="214"/>
      <c r="I123" s="214"/>
      <c r="J123" s="214"/>
      <c r="K123" s="214"/>
      <c r="L123" s="214"/>
      <c r="M123" s="214"/>
      <c r="N123" s="214"/>
      <c r="O123" s="202">
        <f>SUM(Armeria!F120,Colima!F120,Comala!F120,Coquimatlan!F120,Cuauhtemoc!F120,Ixtlahuacan!F120,Manzanillo!F120,Minatitlan!F120,Tecoman!F120,VilladeAlvarez!F120)</f>
        <v>0</v>
      </c>
      <c r="P123" s="232">
        <v>0</v>
      </c>
      <c r="Q123" s="214"/>
      <c r="R123" s="214"/>
      <c r="S123" s="214"/>
      <c r="T123" s="214"/>
      <c r="U123" s="214"/>
      <c r="V123" s="214"/>
      <c r="W123" s="214"/>
      <c r="X123" s="214"/>
      <c r="Y123" s="214"/>
      <c r="Z123" s="183">
        <f t="shared" si="29"/>
        <v>0</v>
      </c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18"/>
    </row>
    <row r="124" spans="1:36" x14ac:dyDescent="0.25">
      <c r="A124" s="255"/>
      <c r="B124" s="155" t="s">
        <v>185</v>
      </c>
      <c r="C124" s="172" t="s">
        <v>186</v>
      </c>
      <c r="D124" s="204">
        <f>SUM(Armeria!D121,Colima!D121,Comala!D121,Coquimatlan!D121,Cuauhtemoc!D121,Ixtlahuacan!D121,Manzanillo!D121,Minatitlan!D121,Tecoman!D121,VilladeAlvarez!D121)</f>
        <v>0</v>
      </c>
      <c r="E124" s="243">
        <f>SUM(E125:E126)</f>
        <v>0</v>
      </c>
      <c r="F124" s="214"/>
      <c r="G124" s="214"/>
      <c r="H124" s="214"/>
      <c r="I124" s="214"/>
      <c r="J124" s="214"/>
      <c r="K124" s="214"/>
      <c r="L124" s="214"/>
      <c r="M124" s="214"/>
      <c r="N124" s="214"/>
      <c r="O124" s="204">
        <f>SUM(Armeria!F121,Colima!F121,Comala!F121,Coquimatlan!F121,Cuauhtemoc!F121,Ixtlahuacan!F121,Manzanillo!F121,Minatitlan!F121,Tecoman!F121,VilladeAlvarez!F121)</f>
        <v>93</v>
      </c>
      <c r="P124" s="243">
        <f>SUM(P125:P126)</f>
        <v>93</v>
      </c>
      <c r="Q124" s="214"/>
      <c r="R124" s="214"/>
      <c r="S124" s="214"/>
      <c r="T124" s="214"/>
      <c r="U124" s="214"/>
      <c r="V124" s="214"/>
      <c r="W124" s="214"/>
      <c r="X124" s="214"/>
      <c r="Y124" s="214"/>
      <c r="Z124" s="183">
        <f t="shared" si="29"/>
        <v>93</v>
      </c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18"/>
    </row>
    <row r="125" spans="1:36" x14ac:dyDescent="0.25">
      <c r="A125" s="255"/>
      <c r="B125" s="160" t="s">
        <v>187</v>
      </c>
      <c r="C125" s="164" t="s">
        <v>136</v>
      </c>
      <c r="D125" s="202">
        <f>SUM(Armeria!D122,Colima!D122,Comala!D122,Coquimatlan!D122,Cuauhtemoc!D122,Ixtlahuacan!D122,Manzanillo!D122,Minatitlan!D122,Tecoman!D122,VilladeAlvarez!D122)</f>
        <v>0</v>
      </c>
      <c r="E125" s="232">
        <v>0</v>
      </c>
      <c r="F125" s="214"/>
      <c r="G125" s="214"/>
      <c r="H125" s="214"/>
      <c r="I125" s="214"/>
      <c r="J125" s="214"/>
      <c r="K125" s="214"/>
      <c r="L125" s="214"/>
      <c r="M125" s="214"/>
      <c r="N125" s="214"/>
      <c r="O125" s="202">
        <f>SUM(Armeria!F122,Colima!F122,Comala!F122,Coquimatlan!F122,Cuauhtemoc!F122,Ixtlahuacan!F122,Manzanillo!F122,Minatitlan!F122,Tecoman!F122,VilladeAlvarez!F122)</f>
        <v>7</v>
      </c>
      <c r="P125" s="232">
        <v>7</v>
      </c>
      <c r="Q125" s="214"/>
      <c r="R125" s="214"/>
      <c r="S125" s="214"/>
      <c r="T125" s="214"/>
      <c r="U125" s="214"/>
      <c r="V125" s="214"/>
      <c r="W125" s="214"/>
      <c r="X125" s="214"/>
      <c r="Y125" s="214"/>
      <c r="Z125" s="183">
        <f t="shared" si="29"/>
        <v>7</v>
      </c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18"/>
    </row>
    <row r="126" spans="1:36" x14ac:dyDescent="0.25">
      <c r="A126" s="255"/>
      <c r="B126" s="160" t="s">
        <v>188</v>
      </c>
      <c r="C126" s="164" t="s">
        <v>138</v>
      </c>
      <c r="D126" s="202">
        <f>SUM(Armeria!D123,Colima!D123,Comala!D123,Coquimatlan!D123,Cuauhtemoc!D123,Ixtlahuacan!D123,Manzanillo!D123,Minatitlan!D123,Tecoman!D123,VilladeAlvarez!D123)</f>
        <v>0</v>
      </c>
      <c r="E126" s="232">
        <v>0</v>
      </c>
      <c r="F126" s="214"/>
      <c r="G126" s="214"/>
      <c r="H126" s="214"/>
      <c r="I126" s="214"/>
      <c r="J126" s="214"/>
      <c r="K126" s="214"/>
      <c r="L126" s="214"/>
      <c r="M126" s="214"/>
      <c r="N126" s="214"/>
      <c r="O126" s="202">
        <f>SUM(Armeria!F123,Colima!F123,Comala!F123,Coquimatlan!F123,Cuauhtemoc!F123,Ixtlahuacan!F123,Manzanillo!F123,Minatitlan!F123,Tecoman!F123,VilladeAlvarez!F123)</f>
        <v>86</v>
      </c>
      <c r="P126" s="232">
        <v>86</v>
      </c>
      <c r="Q126" s="214"/>
      <c r="R126" s="214"/>
      <c r="S126" s="214"/>
      <c r="T126" s="214"/>
      <c r="U126" s="214"/>
      <c r="V126" s="214"/>
      <c r="W126" s="214"/>
      <c r="X126" s="214"/>
      <c r="Y126" s="214"/>
      <c r="Z126" s="183">
        <f t="shared" si="29"/>
        <v>86</v>
      </c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18"/>
    </row>
    <row r="127" spans="1:36" x14ac:dyDescent="0.25">
      <c r="A127" s="255"/>
      <c r="B127" s="155" t="s">
        <v>189</v>
      </c>
      <c r="C127" s="172" t="s">
        <v>190</v>
      </c>
      <c r="D127" s="204">
        <f>SUM(Armeria!D124,Colima!D124,Comala!D124,Coquimatlan!D124,Cuauhtemoc!D124,Ixtlahuacan!D124,Manzanillo!D124,Minatitlan!D124,Tecoman!D124,VilladeAlvarez!D124)</f>
        <v>0</v>
      </c>
      <c r="E127" s="243">
        <f>SUM(E128:E129)</f>
        <v>0</v>
      </c>
      <c r="F127" s="214"/>
      <c r="G127" s="214"/>
      <c r="H127" s="214"/>
      <c r="I127" s="214"/>
      <c r="J127" s="214"/>
      <c r="K127" s="214"/>
      <c r="L127" s="214"/>
      <c r="M127" s="214"/>
      <c r="N127" s="214"/>
      <c r="O127" s="204">
        <f>SUM(Armeria!F124,Colima!F124,Comala!F124,Coquimatlan!F124,Cuauhtemoc!F124,Ixtlahuacan!F124,Manzanillo!F124,Minatitlan!F124,Tecoman!F124,VilladeAlvarez!F124)</f>
        <v>5</v>
      </c>
      <c r="P127" s="243">
        <f>SUM(P128:P129)</f>
        <v>5</v>
      </c>
      <c r="Q127" s="214"/>
      <c r="R127" s="214"/>
      <c r="S127" s="214"/>
      <c r="T127" s="214"/>
      <c r="U127" s="214"/>
      <c r="V127" s="214"/>
      <c r="W127" s="214"/>
      <c r="X127" s="214"/>
      <c r="Y127" s="214"/>
      <c r="Z127" s="183">
        <f t="shared" si="29"/>
        <v>5</v>
      </c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18"/>
    </row>
    <row r="128" spans="1:36" x14ac:dyDescent="0.25">
      <c r="A128" s="255"/>
      <c r="B128" s="160" t="s">
        <v>191</v>
      </c>
      <c r="C128" s="164" t="s">
        <v>136</v>
      </c>
      <c r="D128" s="202">
        <f>SUM(Armeria!D125,Colima!D125,Comala!D125,Coquimatlan!D125,Cuauhtemoc!D125,Ixtlahuacan!D125,Manzanillo!D125,Minatitlan!D125,Tecoman!D125,VilladeAlvarez!D125)</f>
        <v>0</v>
      </c>
      <c r="E128" s="232">
        <v>0</v>
      </c>
      <c r="F128" s="214"/>
      <c r="G128" s="214"/>
      <c r="H128" s="214"/>
      <c r="I128" s="214"/>
      <c r="J128" s="214"/>
      <c r="K128" s="214"/>
      <c r="L128" s="214"/>
      <c r="M128" s="214"/>
      <c r="N128" s="214"/>
      <c r="O128" s="202">
        <f>SUM(Armeria!F125,Colima!F125,Comala!F125,Coquimatlan!F125,Cuauhtemoc!F125,Ixtlahuacan!F125,Manzanillo!F125,Minatitlan!F125,Tecoman!F125,VilladeAlvarez!F125)</f>
        <v>0</v>
      </c>
      <c r="P128" s="232">
        <v>0</v>
      </c>
      <c r="Q128" s="214"/>
      <c r="R128" s="214"/>
      <c r="S128" s="214"/>
      <c r="T128" s="214"/>
      <c r="U128" s="214"/>
      <c r="V128" s="214"/>
      <c r="W128" s="214"/>
      <c r="X128" s="214"/>
      <c r="Y128" s="214"/>
      <c r="Z128" s="183">
        <f t="shared" si="29"/>
        <v>0</v>
      </c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18"/>
    </row>
    <row r="129" spans="1:36" x14ac:dyDescent="0.25">
      <c r="A129" s="255"/>
      <c r="B129" s="160" t="s">
        <v>192</v>
      </c>
      <c r="C129" s="164" t="s">
        <v>138</v>
      </c>
      <c r="D129" s="202">
        <f>SUM(Armeria!D126,Colima!D126,Comala!D126,Coquimatlan!D126,Cuauhtemoc!D126,Ixtlahuacan!D126,Manzanillo!D126,Minatitlan!D126,Tecoman!D126,VilladeAlvarez!D126)</f>
        <v>0</v>
      </c>
      <c r="E129" s="232">
        <v>0</v>
      </c>
      <c r="F129" s="214"/>
      <c r="G129" s="214"/>
      <c r="H129" s="214"/>
      <c r="I129" s="214"/>
      <c r="J129" s="214"/>
      <c r="K129" s="214"/>
      <c r="L129" s="214"/>
      <c r="M129" s="214"/>
      <c r="N129" s="214"/>
      <c r="O129" s="202">
        <f>SUM(Armeria!F126,Colima!F126,Comala!F126,Coquimatlan!F126,Cuauhtemoc!F126,Ixtlahuacan!F126,Manzanillo!F126,Minatitlan!F126,Tecoman!F126,VilladeAlvarez!F126)</f>
        <v>5</v>
      </c>
      <c r="P129" s="232">
        <v>5</v>
      </c>
      <c r="Q129" s="214"/>
      <c r="R129" s="214"/>
      <c r="S129" s="214"/>
      <c r="T129" s="214"/>
      <c r="U129" s="214"/>
      <c r="V129" s="214"/>
      <c r="W129" s="214"/>
      <c r="X129" s="214"/>
      <c r="Y129" s="214"/>
      <c r="Z129" s="183">
        <f t="shared" si="29"/>
        <v>5</v>
      </c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18"/>
    </row>
    <row r="130" spans="1:36" x14ac:dyDescent="0.25">
      <c r="A130" s="255"/>
      <c r="B130" s="155" t="s">
        <v>193</v>
      </c>
      <c r="C130" s="172" t="s">
        <v>194</v>
      </c>
      <c r="D130" s="204">
        <f>SUM(Armeria!D127,Colima!D127,Comala!D127,Coquimatlan!D127,Cuauhtemoc!D127,Ixtlahuacan!D127,Manzanillo!D127,Minatitlan!D127,Tecoman!D127,VilladeAlvarez!D127)</f>
        <v>0</v>
      </c>
      <c r="E130" s="243">
        <f>SUM(E131,E134,E137)</f>
        <v>0</v>
      </c>
      <c r="F130" s="214"/>
      <c r="G130" s="214"/>
      <c r="H130" s="214"/>
      <c r="I130" s="214"/>
      <c r="J130" s="214"/>
      <c r="K130" s="214"/>
      <c r="L130" s="214"/>
      <c r="M130" s="214"/>
      <c r="N130" s="245"/>
      <c r="O130" s="204">
        <f>SUM(Armeria!F127,Colima!F127,Comala!F127,Coquimatlan!F127,Cuauhtemoc!F127,Ixtlahuacan!F127,Manzanillo!F127,Minatitlan!F127,Tecoman!F127,VilladeAlvarez!F127)</f>
        <v>0</v>
      </c>
      <c r="P130" s="243">
        <f>SUM(P131,P134,P137)</f>
        <v>0</v>
      </c>
      <c r="Q130" s="214"/>
      <c r="R130" s="214"/>
      <c r="S130" s="214"/>
      <c r="T130" s="214"/>
      <c r="U130" s="214"/>
      <c r="V130" s="214"/>
      <c r="W130" s="214"/>
      <c r="X130" s="214"/>
      <c r="Y130" s="245"/>
      <c r="Z130" s="183">
        <f t="shared" si="29"/>
        <v>0</v>
      </c>
      <c r="AA130" s="214"/>
      <c r="AB130" s="214"/>
      <c r="AC130" s="214"/>
      <c r="AD130" s="214"/>
      <c r="AE130" s="214"/>
      <c r="AF130" s="214"/>
      <c r="AG130" s="214"/>
      <c r="AH130" s="214"/>
      <c r="AI130" s="245"/>
      <c r="AJ130" s="18"/>
    </row>
    <row r="131" spans="1:36" ht="25.5" customHeight="1" x14ac:dyDescent="0.25">
      <c r="A131" s="255"/>
      <c r="B131" s="160" t="s">
        <v>195</v>
      </c>
      <c r="C131" s="164" t="s">
        <v>196</v>
      </c>
      <c r="D131" s="204">
        <f>SUM(Armeria!D128,Colima!D128,Comala!D128,Coquimatlan!D128,Cuauhtemoc!D128,Ixtlahuacan!D128,Manzanillo!D128,Minatitlan!D128,Tecoman!D128,VilladeAlvarez!D128)</f>
        <v>0</v>
      </c>
      <c r="E131" s="243">
        <f>SUM(E132,E133)</f>
        <v>0</v>
      </c>
      <c r="F131" s="214"/>
      <c r="G131" s="214"/>
      <c r="H131" s="214"/>
      <c r="I131" s="214"/>
      <c r="J131" s="214"/>
      <c r="K131" s="214"/>
      <c r="L131" s="214"/>
      <c r="M131" s="214"/>
      <c r="N131" s="214"/>
      <c r="O131" s="204">
        <f>SUM(Armeria!F128,Colima!F128,Comala!F128,Coquimatlan!F128,Cuauhtemoc!F128,Ixtlahuacan!F128,Manzanillo!F128,Minatitlan!F128,Tecoman!F128,VilladeAlvarez!F128)</f>
        <v>0</v>
      </c>
      <c r="P131" s="243">
        <f>SUM(P132,P133)</f>
        <v>0</v>
      </c>
      <c r="Q131" s="214"/>
      <c r="R131" s="214"/>
      <c r="S131" s="214"/>
      <c r="T131" s="214"/>
      <c r="U131" s="214"/>
      <c r="V131" s="214"/>
      <c r="W131" s="214"/>
      <c r="X131" s="214"/>
      <c r="Y131" s="214"/>
      <c r="Z131" s="183">
        <f t="shared" si="29"/>
        <v>0</v>
      </c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18"/>
    </row>
    <row r="132" spans="1:36" x14ac:dyDescent="0.25">
      <c r="A132" s="255"/>
      <c r="B132" s="160" t="s">
        <v>197</v>
      </c>
      <c r="C132" s="187" t="s">
        <v>136</v>
      </c>
      <c r="D132" s="202">
        <f>SUM(Armeria!D129,Colima!D129,Comala!D129,Coquimatlan!D129,Cuauhtemoc!D129,Ixtlahuacan!D129,Manzanillo!D129,Minatitlan!D129,Tecoman!D129,VilladeAlvarez!D129)</f>
        <v>0</v>
      </c>
      <c r="E132" s="232">
        <v>0</v>
      </c>
      <c r="F132" s="214"/>
      <c r="G132" s="214"/>
      <c r="H132" s="214"/>
      <c r="I132" s="214"/>
      <c r="J132" s="214"/>
      <c r="K132" s="214"/>
      <c r="L132" s="214"/>
      <c r="M132" s="214"/>
      <c r="N132" s="214"/>
      <c r="O132" s="202">
        <f>SUM(Armeria!F129,Colima!F129,Comala!F129,Coquimatlan!F129,Cuauhtemoc!F129,Ixtlahuacan!F129,Manzanillo!F129,Minatitlan!F129,Tecoman!F129,VilladeAlvarez!F129)</f>
        <v>0</v>
      </c>
      <c r="P132" s="232">
        <v>0</v>
      </c>
      <c r="Q132" s="214"/>
      <c r="R132" s="214"/>
      <c r="S132" s="214"/>
      <c r="T132" s="214"/>
      <c r="U132" s="214"/>
      <c r="V132" s="214"/>
      <c r="W132" s="214"/>
      <c r="X132" s="214"/>
      <c r="Y132" s="214"/>
      <c r="Z132" s="183">
        <f t="shared" si="29"/>
        <v>0</v>
      </c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18"/>
    </row>
    <row r="133" spans="1:36" x14ac:dyDescent="0.25">
      <c r="A133" s="255"/>
      <c r="B133" s="160" t="s">
        <v>198</v>
      </c>
      <c r="C133" s="187" t="s">
        <v>138</v>
      </c>
      <c r="D133" s="202">
        <f>SUM(Armeria!D130,Colima!D130,Comala!D130,Coquimatlan!D130,Cuauhtemoc!D130,Ixtlahuacan!D130,Manzanillo!D130,Minatitlan!D130,Tecoman!D130,VilladeAlvarez!D130)</f>
        <v>0</v>
      </c>
      <c r="E133" s="232">
        <v>0</v>
      </c>
      <c r="F133" s="214"/>
      <c r="G133" s="214"/>
      <c r="H133" s="214"/>
      <c r="I133" s="214"/>
      <c r="J133" s="214"/>
      <c r="K133" s="214"/>
      <c r="L133" s="214"/>
      <c r="M133" s="214"/>
      <c r="N133" s="214"/>
      <c r="O133" s="202">
        <f>SUM(Armeria!F130,Colima!F130,Comala!F130,Coquimatlan!F130,Cuauhtemoc!F130,Ixtlahuacan!F130,Manzanillo!F130,Minatitlan!F130,Tecoman!F130,VilladeAlvarez!F130)</f>
        <v>0</v>
      </c>
      <c r="P133" s="232">
        <v>0</v>
      </c>
      <c r="Q133" s="214"/>
      <c r="R133" s="214"/>
      <c r="S133" s="214"/>
      <c r="T133" s="214"/>
      <c r="U133" s="214"/>
      <c r="V133" s="214"/>
      <c r="W133" s="214"/>
      <c r="X133" s="214"/>
      <c r="Y133" s="214"/>
      <c r="Z133" s="183">
        <f t="shared" si="29"/>
        <v>0</v>
      </c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18"/>
    </row>
    <row r="134" spans="1:36" x14ac:dyDescent="0.25">
      <c r="A134" s="255"/>
      <c r="B134" s="192" t="s">
        <v>199</v>
      </c>
      <c r="C134" s="164" t="s">
        <v>200</v>
      </c>
      <c r="D134" s="204">
        <f>SUM(Armeria!D131,Colima!D131,Comala!D131,Coquimatlan!D131,Cuauhtemoc!D131,Ixtlahuacan!D131,Manzanillo!D131,Minatitlan!D131,Tecoman!D131,VilladeAlvarez!D131)</f>
        <v>0</v>
      </c>
      <c r="E134" s="243">
        <f>SUM(E135,E136)</f>
        <v>0</v>
      </c>
      <c r="F134" s="214"/>
      <c r="G134" s="214"/>
      <c r="H134" s="214"/>
      <c r="I134" s="214"/>
      <c r="J134" s="214"/>
      <c r="K134" s="214"/>
      <c r="L134" s="214"/>
      <c r="M134" s="214"/>
      <c r="N134" s="191">
        <f>SUM(N135,N136)</f>
        <v>0</v>
      </c>
      <c r="O134" s="204">
        <f>SUM(Armeria!F131,Colima!F131,Comala!F131,Coquimatlan!F131,Cuauhtemoc!F131,Ixtlahuacan!F131,Manzanillo!F131,Minatitlan!F131,Tecoman!F131,VilladeAlvarez!F131)</f>
        <v>0</v>
      </c>
      <c r="P134" s="243">
        <f>SUM(P135,P136)</f>
        <v>0</v>
      </c>
      <c r="Q134" s="214"/>
      <c r="R134" s="214"/>
      <c r="S134" s="214"/>
      <c r="T134" s="214"/>
      <c r="U134" s="214"/>
      <c r="V134" s="214"/>
      <c r="W134" s="214"/>
      <c r="X134" s="214"/>
      <c r="Y134" s="191">
        <f>SUM(Y135,Y136)</f>
        <v>0</v>
      </c>
      <c r="Z134" s="183">
        <f t="shared" si="29"/>
        <v>0</v>
      </c>
      <c r="AA134" s="214"/>
      <c r="AB134" s="214"/>
      <c r="AC134" s="214"/>
      <c r="AD134" s="214"/>
      <c r="AE134" s="214"/>
      <c r="AF134" s="214"/>
      <c r="AG134" s="214"/>
      <c r="AH134" s="214"/>
      <c r="AI134" s="184">
        <f>SUM(N134,Y134)</f>
        <v>0</v>
      </c>
      <c r="AJ134" s="18"/>
    </row>
    <row r="135" spans="1:36" x14ac:dyDescent="0.25">
      <c r="A135" s="255"/>
      <c r="B135" s="160" t="s">
        <v>201</v>
      </c>
      <c r="C135" s="187" t="s">
        <v>136</v>
      </c>
      <c r="D135" s="202">
        <f>SUM(Armeria!D132,Colima!D132,Comala!D132,Coquimatlan!D132,Cuauhtemoc!D132,Ixtlahuacan!D132,Manzanillo!D132,Minatitlan!D132,Tecoman!D132,VilladeAlvarez!D132)</f>
        <v>0</v>
      </c>
      <c r="E135" s="232">
        <v>0</v>
      </c>
      <c r="F135" s="214"/>
      <c r="G135" s="214"/>
      <c r="H135" s="214"/>
      <c r="I135" s="214"/>
      <c r="J135" s="214"/>
      <c r="K135" s="214"/>
      <c r="L135" s="214"/>
      <c r="M135" s="214"/>
      <c r="N135" s="165">
        <v>0</v>
      </c>
      <c r="O135" s="202">
        <f>SUM(Armeria!F132,Colima!F132,Comala!F132,Coquimatlan!F132,Cuauhtemoc!F132,Ixtlahuacan!F132,Manzanillo!F132,Minatitlan!F132,Tecoman!F132,VilladeAlvarez!F132)</f>
        <v>0</v>
      </c>
      <c r="P135" s="232">
        <v>0</v>
      </c>
      <c r="Q135" s="214"/>
      <c r="R135" s="214"/>
      <c r="S135" s="214"/>
      <c r="T135" s="214"/>
      <c r="U135" s="214"/>
      <c r="V135" s="214"/>
      <c r="W135" s="214"/>
      <c r="X135" s="214"/>
      <c r="Y135" s="165">
        <v>0</v>
      </c>
      <c r="Z135" s="183">
        <f t="shared" si="29"/>
        <v>0</v>
      </c>
      <c r="AA135" s="214"/>
      <c r="AB135" s="214"/>
      <c r="AC135" s="214"/>
      <c r="AD135" s="214"/>
      <c r="AE135" s="214"/>
      <c r="AF135" s="214"/>
      <c r="AG135" s="214"/>
      <c r="AH135" s="214"/>
      <c r="AI135" s="103">
        <f>SUM(N135,Y135)</f>
        <v>0</v>
      </c>
      <c r="AJ135" s="18"/>
    </row>
    <row r="136" spans="1:36" x14ac:dyDescent="0.25">
      <c r="A136" s="255"/>
      <c r="B136" s="160" t="s">
        <v>202</v>
      </c>
      <c r="C136" s="187" t="s">
        <v>138</v>
      </c>
      <c r="D136" s="202">
        <f>SUM(Armeria!D133,Colima!D133,Comala!D133,Coquimatlan!D133,Cuauhtemoc!D133,Ixtlahuacan!D133,Manzanillo!D133,Minatitlan!D133,Tecoman!D133,VilladeAlvarez!D133)</f>
        <v>0</v>
      </c>
      <c r="E136" s="232">
        <v>0</v>
      </c>
      <c r="F136" s="214"/>
      <c r="G136" s="214"/>
      <c r="H136" s="214"/>
      <c r="I136" s="214"/>
      <c r="J136" s="214"/>
      <c r="K136" s="214"/>
      <c r="L136" s="214"/>
      <c r="M136" s="214"/>
      <c r="N136" s="165">
        <v>0</v>
      </c>
      <c r="O136" s="202">
        <f>SUM(Armeria!F133,Colima!F133,Comala!F133,Coquimatlan!F133,Cuauhtemoc!F133,Ixtlahuacan!F133,Manzanillo!F133,Minatitlan!F133,Tecoman!F133,VilladeAlvarez!F133)</f>
        <v>0</v>
      </c>
      <c r="P136" s="232">
        <v>0</v>
      </c>
      <c r="Q136" s="214"/>
      <c r="R136" s="214"/>
      <c r="S136" s="214"/>
      <c r="T136" s="214"/>
      <c r="U136" s="214"/>
      <c r="V136" s="214"/>
      <c r="W136" s="214"/>
      <c r="X136" s="214"/>
      <c r="Y136" s="165">
        <v>0</v>
      </c>
      <c r="Z136" s="183">
        <f t="shared" si="29"/>
        <v>0</v>
      </c>
      <c r="AA136" s="214"/>
      <c r="AB136" s="214"/>
      <c r="AC136" s="214"/>
      <c r="AD136" s="214"/>
      <c r="AE136" s="214"/>
      <c r="AF136" s="214"/>
      <c r="AG136" s="214"/>
      <c r="AH136" s="214"/>
      <c r="AI136" s="103">
        <f>SUM(N136,Y136)</f>
        <v>0</v>
      </c>
      <c r="AJ136" s="18"/>
    </row>
    <row r="137" spans="1:36" ht="38.25" customHeight="1" x14ac:dyDescent="0.25">
      <c r="A137" s="255"/>
      <c r="B137" s="192" t="s">
        <v>203</v>
      </c>
      <c r="C137" s="164" t="s">
        <v>204</v>
      </c>
      <c r="D137" s="204">
        <f>SUM(Armeria!D134,Colima!D134,Comala!D134,Coquimatlan!D134,Cuauhtemoc!D134,Ixtlahuacan!D134,Manzanillo!D134,Minatitlan!D134,Tecoman!D134,VilladeAlvarez!D134)</f>
        <v>0</v>
      </c>
      <c r="E137" s="243">
        <f>SUM(E138,E139)</f>
        <v>0</v>
      </c>
      <c r="F137" s="214"/>
      <c r="G137" s="214"/>
      <c r="H137" s="214"/>
      <c r="I137" s="214"/>
      <c r="J137" s="214"/>
      <c r="K137" s="214"/>
      <c r="L137" s="214"/>
      <c r="M137" s="214"/>
      <c r="N137" s="214"/>
      <c r="O137" s="204">
        <f>SUM(Armeria!F134,Colima!F134,Comala!F134,Coquimatlan!F134,Cuauhtemoc!F134,Ixtlahuacan!F134,Manzanillo!F134,Minatitlan!F134,Tecoman!F134,VilladeAlvarez!F134)</f>
        <v>0</v>
      </c>
      <c r="P137" s="243">
        <f>SUM(P138,P139)</f>
        <v>0</v>
      </c>
      <c r="Q137" s="214"/>
      <c r="R137" s="214"/>
      <c r="S137" s="214"/>
      <c r="T137" s="214"/>
      <c r="U137" s="214"/>
      <c r="V137" s="214"/>
      <c r="W137" s="214"/>
      <c r="X137" s="214"/>
      <c r="Y137" s="214"/>
      <c r="Z137" s="183">
        <f t="shared" si="29"/>
        <v>0</v>
      </c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18"/>
    </row>
    <row r="138" spans="1:36" x14ac:dyDescent="0.25">
      <c r="A138" s="255"/>
      <c r="B138" s="160" t="s">
        <v>205</v>
      </c>
      <c r="C138" s="187" t="s">
        <v>136</v>
      </c>
      <c r="D138" s="202">
        <f>SUM(Armeria!D135,Colima!D135,Comala!D135,Coquimatlan!D135,Cuauhtemoc!D135,Ixtlahuacan!D135,Manzanillo!D135,Minatitlan!D135,Tecoman!D135,VilladeAlvarez!D135)</f>
        <v>0</v>
      </c>
      <c r="E138" s="232">
        <v>0</v>
      </c>
      <c r="F138" s="214"/>
      <c r="G138" s="214"/>
      <c r="H138" s="214"/>
      <c r="I138" s="214"/>
      <c r="J138" s="214"/>
      <c r="K138" s="214"/>
      <c r="L138" s="214"/>
      <c r="M138" s="214"/>
      <c r="N138" s="214"/>
      <c r="O138" s="202">
        <f>SUM(Armeria!F135,Colima!F135,Comala!F135,Coquimatlan!F135,Cuauhtemoc!F135,Ixtlahuacan!F135,Manzanillo!F135,Minatitlan!F135,Tecoman!F135,VilladeAlvarez!F135)</f>
        <v>0</v>
      </c>
      <c r="P138" s="232">
        <v>0</v>
      </c>
      <c r="Q138" s="214"/>
      <c r="R138" s="214"/>
      <c r="S138" s="214"/>
      <c r="T138" s="214"/>
      <c r="U138" s="214"/>
      <c r="V138" s="214"/>
      <c r="W138" s="214"/>
      <c r="X138" s="214"/>
      <c r="Y138" s="214"/>
      <c r="Z138" s="183">
        <f t="shared" si="29"/>
        <v>0</v>
      </c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18"/>
    </row>
    <row r="139" spans="1:36" x14ac:dyDescent="0.25">
      <c r="A139" s="255"/>
      <c r="B139" s="160" t="s">
        <v>206</v>
      </c>
      <c r="C139" s="187" t="s">
        <v>138</v>
      </c>
      <c r="D139" s="202">
        <f>SUM(Armeria!D136,Colima!D136,Comala!D136,Coquimatlan!D136,Cuauhtemoc!D136,Ixtlahuacan!D136,Manzanillo!D136,Minatitlan!D136,Tecoman!D136,VilladeAlvarez!D136)</f>
        <v>0</v>
      </c>
      <c r="E139" s="232">
        <v>0</v>
      </c>
      <c r="F139" s="214"/>
      <c r="G139" s="214"/>
      <c r="H139" s="214"/>
      <c r="I139" s="214"/>
      <c r="J139" s="214"/>
      <c r="K139" s="214"/>
      <c r="L139" s="214"/>
      <c r="M139" s="214"/>
      <c r="N139" s="214"/>
      <c r="O139" s="202">
        <f>SUM(Armeria!F136,Colima!F136,Comala!F136,Coquimatlan!F136,Cuauhtemoc!F136,Ixtlahuacan!F136,Manzanillo!F136,Minatitlan!F136,Tecoman!F136,VilladeAlvarez!F136)</f>
        <v>0</v>
      </c>
      <c r="P139" s="232">
        <v>0</v>
      </c>
      <c r="Q139" s="214"/>
      <c r="R139" s="214"/>
      <c r="S139" s="214"/>
      <c r="T139" s="214"/>
      <c r="U139" s="214"/>
      <c r="V139" s="214"/>
      <c r="W139" s="214"/>
      <c r="X139" s="214"/>
      <c r="Y139" s="214"/>
      <c r="Z139" s="183">
        <f t="shared" si="29"/>
        <v>0</v>
      </c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18"/>
    </row>
    <row r="140" spans="1:36" x14ac:dyDescent="0.25">
      <c r="A140" s="255"/>
      <c r="B140" s="155" t="s">
        <v>207</v>
      </c>
      <c r="C140" s="172" t="s">
        <v>208</v>
      </c>
      <c r="D140" s="204">
        <f>SUM(Armeria!D137,Colima!D137,Comala!D137,Coquimatlan!D137,Cuauhtemoc!D137,Ixtlahuacan!D137,Manzanillo!D137,Minatitlan!D137,Tecoman!D137,VilladeAlvarez!D137)</f>
        <v>0</v>
      </c>
      <c r="E140" s="243">
        <f>SUM(E141:E142)</f>
        <v>0</v>
      </c>
      <c r="F140" s="214"/>
      <c r="G140" s="214"/>
      <c r="H140" s="214"/>
      <c r="I140" s="214"/>
      <c r="J140" s="214"/>
      <c r="K140" s="214"/>
      <c r="L140" s="214"/>
      <c r="M140" s="214"/>
      <c r="N140" s="214"/>
      <c r="O140" s="204">
        <f>SUM(Armeria!F137,Colima!F137,Comala!F137,Coquimatlan!F137,Cuauhtemoc!F137,Ixtlahuacan!F137,Manzanillo!F137,Minatitlan!F137,Tecoman!F137,VilladeAlvarez!F137)</f>
        <v>335</v>
      </c>
      <c r="P140" s="243">
        <f>SUM(P141:P142)</f>
        <v>335</v>
      </c>
      <c r="Q140" s="214"/>
      <c r="R140" s="214"/>
      <c r="S140" s="214"/>
      <c r="T140" s="214"/>
      <c r="U140" s="214"/>
      <c r="V140" s="214"/>
      <c r="W140" s="214"/>
      <c r="X140" s="214"/>
      <c r="Y140" s="214"/>
      <c r="Z140" s="183">
        <f t="shared" si="29"/>
        <v>335</v>
      </c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18"/>
    </row>
    <row r="141" spans="1:36" x14ac:dyDescent="0.25">
      <c r="A141" s="255"/>
      <c r="B141" s="160" t="s">
        <v>209</v>
      </c>
      <c r="C141" s="164" t="s">
        <v>136</v>
      </c>
      <c r="D141" s="202">
        <f>SUM(Armeria!D138,Colima!D138,Comala!D138,Coquimatlan!D138,Cuauhtemoc!D138,Ixtlahuacan!D138,Manzanillo!D138,Minatitlan!D138,Tecoman!D138,VilladeAlvarez!D138)</f>
        <v>0</v>
      </c>
      <c r="E141" s="232">
        <v>0</v>
      </c>
      <c r="F141" s="214"/>
      <c r="G141" s="214"/>
      <c r="H141" s="214"/>
      <c r="I141" s="214"/>
      <c r="J141" s="214"/>
      <c r="K141" s="214"/>
      <c r="L141" s="214"/>
      <c r="M141" s="214"/>
      <c r="N141" s="214"/>
      <c r="O141" s="202">
        <f>SUM(Armeria!F138,Colima!F138,Comala!F138,Coquimatlan!F138,Cuauhtemoc!F138,Ixtlahuacan!F138,Manzanillo!F138,Minatitlan!F138,Tecoman!F138,VilladeAlvarez!F138)</f>
        <v>2</v>
      </c>
      <c r="P141" s="232">
        <v>2</v>
      </c>
      <c r="Q141" s="214"/>
      <c r="R141" s="214"/>
      <c r="S141" s="214"/>
      <c r="T141" s="214"/>
      <c r="U141" s="214"/>
      <c r="V141" s="214"/>
      <c r="W141" s="214"/>
      <c r="X141" s="214"/>
      <c r="Y141" s="214"/>
      <c r="Z141" s="183">
        <f t="shared" si="29"/>
        <v>2</v>
      </c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18"/>
    </row>
    <row r="142" spans="1:36" x14ac:dyDescent="0.25">
      <c r="A142" s="255"/>
      <c r="B142" s="160" t="s">
        <v>210</v>
      </c>
      <c r="C142" s="164" t="s">
        <v>138</v>
      </c>
      <c r="D142" s="202">
        <f>SUM(Armeria!D139,Colima!D139,Comala!D139,Coquimatlan!D139,Cuauhtemoc!D139,Ixtlahuacan!D139,Manzanillo!D139,Minatitlan!D139,Tecoman!D139,VilladeAlvarez!D139)</f>
        <v>0</v>
      </c>
      <c r="E142" s="232">
        <v>0</v>
      </c>
      <c r="F142" s="214"/>
      <c r="G142" s="214"/>
      <c r="H142" s="214"/>
      <c r="I142" s="214"/>
      <c r="J142" s="214"/>
      <c r="K142" s="214"/>
      <c r="L142" s="214"/>
      <c r="M142" s="214"/>
      <c r="N142" s="214"/>
      <c r="O142" s="202">
        <f>SUM(Armeria!F139,Colima!F139,Comala!F139,Coquimatlan!F139,Cuauhtemoc!F139,Ixtlahuacan!F139,Manzanillo!F139,Minatitlan!F139,Tecoman!F139,VilladeAlvarez!F139)</f>
        <v>333</v>
      </c>
      <c r="P142" s="232">
        <v>333</v>
      </c>
      <c r="Q142" s="214"/>
      <c r="R142" s="214"/>
      <c r="S142" s="214"/>
      <c r="T142" s="214"/>
      <c r="U142" s="214"/>
      <c r="V142" s="214"/>
      <c r="W142" s="214"/>
      <c r="X142" s="214"/>
      <c r="Y142" s="214"/>
      <c r="Z142" s="183">
        <f t="shared" si="29"/>
        <v>333</v>
      </c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18"/>
    </row>
    <row r="143" spans="1:36" x14ac:dyDescent="0.25">
      <c r="A143" s="255"/>
      <c r="B143" s="155">
        <v>4.2</v>
      </c>
      <c r="C143" s="177" t="s">
        <v>211</v>
      </c>
      <c r="D143" s="202">
        <f>SUM(Armeria!D140,Colima!D140,Comala!D140,Coquimatlan!D140,Cuauhtemoc!D140,Ixtlahuacan!D140,Manzanillo!D140,Minatitlan!D140,Tecoman!D140,VilladeAlvarez!D140)</f>
        <v>0</v>
      </c>
      <c r="E143" s="232">
        <v>0</v>
      </c>
      <c r="F143" s="53"/>
      <c r="G143" s="214"/>
      <c r="H143" s="214"/>
      <c r="I143" s="214"/>
      <c r="J143" s="214"/>
      <c r="K143" s="214"/>
      <c r="L143" s="214"/>
      <c r="M143" s="214"/>
      <c r="N143" s="215"/>
      <c r="O143" s="202">
        <f>SUM(Armeria!F140,Colima!F140,Comala!F140,Coquimatlan!F140,Cuauhtemoc!F140,Ixtlahuacan!F140,Manzanillo!F140,Minatitlan!F140,Tecoman!F140,VilladeAlvarez!F140)</f>
        <v>120</v>
      </c>
      <c r="P143" s="232">
        <v>120</v>
      </c>
      <c r="Q143" s="53"/>
      <c r="R143" s="214"/>
      <c r="S143" s="214"/>
      <c r="T143" s="214"/>
      <c r="U143" s="214"/>
      <c r="V143" s="214"/>
      <c r="W143" s="214"/>
      <c r="X143" s="214"/>
      <c r="Y143" s="215"/>
      <c r="Z143" s="183">
        <f t="shared" si="29"/>
        <v>120</v>
      </c>
      <c r="AA143" s="214"/>
      <c r="AB143" s="214"/>
      <c r="AC143" s="214"/>
      <c r="AD143" s="214"/>
      <c r="AE143" s="214"/>
      <c r="AF143" s="214"/>
      <c r="AG143" s="214"/>
      <c r="AH143" s="214"/>
      <c r="AI143" s="217"/>
      <c r="AJ143" s="18"/>
    </row>
    <row r="144" spans="1:36" x14ac:dyDescent="0.25">
      <c r="A144" s="255"/>
      <c r="B144" s="155">
        <v>4.3</v>
      </c>
      <c r="C144" s="177" t="s">
        <v>212</v>
      </c>
      <c r="D144" s="202">
        <f>SUM(Armeria!D141,Colima!D141,Comala!D141,Coquimatlan!D141,Cuauhtemoc!D141,Ixtlahuacan!D141,Manzanillo!D141,Minatitlan!D141,Tecoman!D141,VilladeAlvarez!D141)</f>
        <v>0</v>
      </c>
      <c r="E144" s="232">
        <v>0</v>
      </c>
      <c r="F144" s="53"/>
      <c r="G144" s="214"/>
      <c r="H144" s="214"/>
      <c r="I144" s="214"/>
      <c r="J144" s="214"/>
      <c r="K144" s="214"/>
      <c r="L144" s="214"/>
      <c r="M144" s="214"/>
      <c r="N144" s="215"/>
      <c r="O144" s="202">
        <f>SUM(Armeria!F141,Colima!F141,Comala!F141,Coquimatlan!F141,Cuauhtemoc!F141,Ixtlahuacan!F141,Manzanillo!F141,Minatitlan!F141,Tecoman!F141,VilladeAlvarez!F141)</f>
        <v>37</v>
      </c>
      <c r="P144" s="232">
        <v>37</v>
      </c>
      <c r="Q144" s="53"/>
      <c r="R144" s="214"/>
      <c r="S144" s="214"/>
      <c r="T144" s="214"/>
      <c r="U144" s="214"/>
      <c r="V144" s="214"/>
      <c r="W144" s="214"/>
      <c r="X144" s="214"/>
      <c r="Y144" s="215"/>
      <c r="Z144" s="183">
        <f t="shared" si="29"/>
        <v>37</v>
      </c>
      <c r="AA144" s="214"/>
      <c r="AB144" s="214"/>
      <c r="AC144" s="214"/>
      <c r="AD144" s="214"/>
      <c r="AE144" s="214"/>
      <c r="AF144" s="214"/>
      <c r="AG144" s="214"/>
      <c r="AH144" s="214"/>
      <c r="AI144" s="217"/>
      <c r="AJ144" s="18"/>
    </row>
    <row r="145" spans="1:36" x14ac:dyDescent="0.25">
      <c r="A145" s="255"/>
      <c r="B145" s="155">
        <v>4.4000000000000004</v>
      </c>
      <c r="C145" s="177" t="s">
        <v>213</v>
      </c>
      <c r="D145" s="202">
        <f>SUM(Armeria!D142,Colima!D142,Comala!D142,Coquimatlan!D142,Cuauhtemoc!D142,Ixtlahuacan!D142,Manzanillo!D142,Minatitlan!D142,Tecoman!D142,VilladeAlvarez!D142)</f>
        <v>0</v>
      </c>
      <c r="E145" s="232">
        <v>0</v>
      </c>
      <c r="F145" s="105">
        <f>SUM(G145:M145)</f>
        <v>0</v>
      </c>
      <c r="G145" s="165">
        <v>0</v>
      </c>
      <c r="H145" s="165">
        <v>0</v>
      </c>
      <c r="I145" s="165">
        <v>0</v>
      </c>
      <c r="J145" s="165">
        <v>0</v>
      </c>
      <c r="K145" s="165">
        <v>0</v>
      </c>
      <c r="L145" s="165">
        <v>0</v>
      </c>
      <c r="M145" s="165">
        <v>0</v>
      </c>
      <c r="N145" s="215"/>
      <c r="O145" s="202">
        <f>SUM(Armeria!F142,Colima!F142,Comala!F142,Coquimatlan!F142,Cuauhtemoc!F142,Ixtlahuacan!F142,Manzanillo!F142,Minatitlan!F142,Tecoman!F142,VilladeAlvarez!F142)</f>
        <v>17</v>
      </c>
      <c r="P145" s="232">
        <v>17</v>
      </c>
      <c r="Q145" s="105">
        <f>SUM(R145:X145)</f>
        <v>17</v>
      </c>
      <c r="R145" s="165">
        <v>0</v>
      </c>
      <c r="S145" s="165">
        <v>2</v>
      </c>
      <c r="T145" s="165">
        <v>3</v>
      </c>
      <c r="U145" s="165">
        <v>2</v>
      </c>
      <c r="V145" s="165">
        <v>2</v>
      </c>
      <c r="W145" s="165">
        <v>5</v>
      </c>
      <c r="X145" s="165">
        <v>3</v>
      </c>
      <c r="Y145" s="215"/>
      <c r="Z145" s="183">
        <f t="shared" si="29"/>
        <v>17</v>
      </c>
      <c r="AA145" s="163">
        <f t="shared" si="29"/>
        <v>17</v>
      </c>
      <c r="AB145" s="163">
        <f t="shared" si="29"/>
        <v>0</v>
      </c>
      <c r="AC145" s="163">
        <f t="shared" si="29"/>
        <v>2</v>
      </c>
      <c r="AD145" s="163">
        <f t="shared" si="29"/>
        <v>3</v>
      </c>
      <c r="AE145" s="163">
        <f t="shared" si="29"/>
        <v>2</v>
      </c>
      <c r="AF145" s="163">
        <f t="shared" si="29"/>
        <v>2</v>
      </c>
      <c r="AG145" s="163">
        <f t="shared" si="29"/>
        <v>5</v>
      </c>
      <c r="AH145" s="188">
        <f t="shared" si="29"/>
        <v>3</v>
      </c>
      <c r="AI145" s="217"/>
      <c r="AJ145" s="18"/>
    </row>
    <row r="146" spans="1:36" x14ac:dyDescent="0.25">
      <c r="A146" s="255"/>
      <c r="B146" s="155">
        <v>4.5</v>
      </c>
      <c r="C146" s="177" t="s">
        <v>214</v>
      </c>
      <c r="D146" s="202">
        <f>SUM(Armeria!D143,Colima!D143,Comala!D143,Coquimatlan!D143,Cuauhtemoc!D143,Ixtlahuacan!D143,Manzanillo!D143,Minatitlan!D143,Tecoman!D143,VilladeAlvarez!D143)</f>
        <v>0</v>
      </c>
      <c r="E146" s="232">
        <v>0</v>
      </c>
      <c r="F146" s="53"/>
      <c r="G146" s="214"/>
      <c r="H146" s="214"/>
      <c r="I146" s="214"/>
      <c r="J146" s="214"/>
      <c r="K146" s="214"/>
      <c r="L146" s="214"/>
      <c r="M146" s="214"/>
      <c r="N146" s="215"/>
      <c r="O146" s="202">
        <f>SUM(Armeria!F143,Colima!F143,Comala!F143,Coquimatlan!F143,Cuauhtemoc!F143,Ixtlahuacan!F143,Manzanillo!F143,Minatitlan!F143,Tecoman!F143,VilladeAlvarez!F143)</f>
        <v>307</v>
      </c>
      <c r="P146" s="232">
        <v>307</v>
      </c>
      <c r="Q146" s="53"/>
      <c r="R146" s="214"/>
      <c r="S146" s="214"/>
      <c r="T146" s="214"/>
      <c r="U146" s="214"/>
      <c r="V146" s="214"/>
      <c r="W146" s="214"/>
      <c r="X146" s="214"/>
      <c r="Y146" s="215"/>
      <c r="Z146" s="183">
        <f t="shared" ref="Z146:AH168" si="30">SUM(E146,P146)</f>
        <v>307</v>
      </c>
      <c r="AA146" s="214"/>
      <c r="AB146" s="214"/>
      <c r="AC146" s="214"/>
      <c r="AD146" s="214"/>
      <c r="AE146" s="214"/>
      <c r="AF146" s="214"/>
      <c r="AG146" s="214"/>
      <c r="AH146" s="214"/>
      <c r="AI146" s="218"/>
      <c r="AJ146" s="18"/>
    </row>
    <row r="147" spans="1:36" x14ac:dyDescent="0.25">
      <c r="A147" s="255"/>
      <c r="B147" s="155">
        <v>4.5999999999999996</v>
      </c>
      <c r="C147" s="177" t="s">
        <v>215</v>
      </c>
      <c r="D147" s="202">
        <f>SUM(Armeria!D144,Colima!D144,Comala!D144,Coquimatlan!D144,Cuauhtemoc!D144,Ixtlahuacan!D144,Manzanillo!D144,Minatitlan!D144,Tecoman!D144,VilladeAlvarez!D144)</f>
        <v>0</v>
      </c>
      <c r="E147" s="232">
        <v>0</v>
      </c>
      <c r="F147" s="53"/>
      <c r="G147" s="214"/>
      <c r="H147" s="214"/>
      <c r="I147" s="214"/>
      <c r="J147" s="214"/>
      <c r="K147" s="214"/>
      <c r="L147" s="214"/>
      <c r="M147" s="214"/>
      <c r="N147" s="215"/>
      <c r="O147" s="202">
        <f>SUM(Armeria!F144,Colima!F144,Comala!F144,Coquimatlan!F144,Cuauhtemoc!F144,Ixtlahuacan!F144,Manzanillo!F144,Minatitlan!F144,Tecoman!F144,VilladeAlvarez!F144)</f>
        <v>43</v>
      </c>
      <c r="P147" s="232">
        <v>43</v>
      </c>
      <c r="Q147" s="53"/>
      <c r="R147" s="214"/>
      <c r="S147" s="214"/>
      <c r="T147" s="214"/>
      <c r="U147" s="214"/>
      <c r="V147" s="214"/>
      <c r="W147" s="214"/>
      <c r="X147" s="214"/>
      <c r="Y147" s="215"/>
      <c r="Z147" s="183">
        <f t="shared" si="30"/>
        <v>43</v>
      </c>
      <c r="AA147" s="214"/>
      <c r="AB147" s="214"/>
      <c r="AC147" s="214"/>
      <c r="AD147" s="214"/>
      <c r="AE147" s="214"/>
      <c r="AF147" s="214"/>
      <c r="AG147" s="214"/>
      <c r="AH147" s="214"/>
      <c r="AI147" s="219"/>
      <c r="AJ147" s="18"/>
    </row>
    <row r="148" spans="1:36" ht="30" customHeight="1" x14ac:dyDescent="0.25">
      <c r="A148" s="256"/>
      <c r="B148" s="155">
        <v>4.7</v>
      </c>
      <c r="C148" s="172" t="s">
        <v>216</v>
      </c>
      <c r="D148" s="202">
        <f>SUM(Armeria!D145,Colima!D145,Comala!D145,Coquimatlan!D145,Cuauhtemoc!D145,Ixtlahuacan!D145,Manzanillo!D145,Minatitlan!D145,Tecoman!D145,VilladeAlvarez!D145)</f>
        <v>0</v>
      </c>
      <c r="E148" s="232">
        <v>0</v>
      </c>
      <c r="F148" s="53"/>
      <c r="G148" s="214"/>
      <c r="H148" s="214"/>
      <c r="I148" s="214"/>
      <c r="J148" s="214"/>
      <c r="K148" s="214"/>
      <c r="L148" s="214"/>
      <c r="M148" s="214"/>
      <c r="N148" s="215"/>
      <c r="O148" s="202">
        <f>SUM(Armeria!F145,Colima!F145,Comala!F145,Coquimatlan!F145,Cuauhtemoc!F145,Ixtlahuacan!F145,Manzanillo!F145,Minatitlan!F145,Tecoman!F145,VilladeAlvarez!F145)</f>
        <v>20</v>
      </c>
      <c r="P148" s="232">
        <v>20</v>
      </c>
      <c r="Q148" s="53"/>
      <c r="R148" s="214"/>
      <c r="S148" s="214"/>
      <c r="T148" s="214"/>
      <c r="U148" s="214"/>
      <c r="V148" s="214"/>
      <c r="W148" s="214"/>
      <c r="X148" s="214"/>
      <c r="Y148" s="215"/>
      <c r="Z148" s="183">
        <f t="shared" si="30"/>
        <v>20</v>
      </c>
      <c r="AA148" s="214"/>
      <c r="AB148" s="214"/>
      <c r="AC148" s="214"/>
      <c r="AD148" s="214"/>
      <c r="AE148" s="214"/>
      <c r="AF148" s="214"/>
      <c r="AG148" s="214"/>
      <c r="AH148" s="214"/>
      <c r="AI148" s="219"/>
      <c r="AJ148" s="18"/>
    </row>
    <row r="149" spans="1:36" ht="29.25" customHeight="1" x14ac:dyDescent="0.25">
      <c r="A149" s="249" t="s">
        <v>217</v>
      </c>
      <c r="B149" s="150">
        <v>5</v>
      </c>
      <c r="C149" s="61" t="s">
        <v>218</v>
      </c>
      <c r="D149" s="203">
        <f>SUM(Armeria!D146,Colima!D146,Comala!D146,Coquimatlan!D146,Cuauhtemoc!D146,Ixtlahuacan!D146,Manzanillo!D146,Minatitlan!D146,Tecoman!D146,VilladeAlvarez!D146)</f>
        <v>0</v>
      </c>
      <c r="E149" s="246">
        <f>SUM(E150:E153)</f>
        <v>0</v>
      </c>
      <c r="F149" s="67"/>
      <c r="G149" s="69"/>
      <c r="H149" s="69"/>
      <c r="I149" s="69"/>
      <c r="J149" s="69"/>
      <c r="K149" s="69"/>
      <c r="L149" s="69"/>
      <c r="M149" s="69"/>
      <c r="N149" s="72"/>
      <c r="O149" s="203">
        <f>SUM(Armeria!F146,Colima!F146,Comala!F146,Coquimatlan!F146,Cuauhtemoc!F146,Ixtlahuacan!F146,Manzanillo!F146,Minatitlan!F146,Tecoman!F146,VilladeAlvarez!F146)</f>
        <v>429</v>
      </c>
      <c r="P149" s="246">
        <f>SUM(P150:P153)</f>
        <v>429</v>
      </c>
      <c r="Q149" s="67"/>
      <c r="R149" s="69"/>
      <c r="S149" s="69"/>
      <c r="T149" s="69"/>
      <c r="U149" s="69"/>
      <c r="V149" s="69"/>
      <c r="W149" s="69"/>
      <c r="X149" s="69"/>
      <c r="Y149" s="72"/>
      <c r="Z149" s="153">
        <f t="shared" si="30"/>
        <v>429</v>
      </c>
      <c r="AA149" s="67"/>
      <c r="AB149" s="69"/>
      <c r="AC149" s="69"/>
      <c r="AD149" s="69"/>
      <c r="AE149" s="69"/>
      <c r="AF149" s="69"/>
      <c r="AG149" s="69"/>
      <c r="AH149" s="69"/>
      <c r="AI149" s="217"/>
      <c r="AJ149" s="18"/>
    </row>
    <row r="150" spans="1:36" x14ac:dyDescent="0.25">
      <c r="A150" s="249"/>
      <c r="B150" s="155">
        <v>5.0999999999999996</v>
      </c>
      <c r="C150" s="177" t="s">
        <v>219</v>
      </c>
      <c r="D150" s="202">
        <f>SUM(Armeria!D147,Colima!D147,Comala!D147,Coquimatlan!D147,Cuauhtemoc!D147,Ixtlahuacan!D147,Manzanillo!D147,Minatitlan!D147,Tecoman!D147,VilladeAlvarez!D147)</f>
        <v>0</v>
      </c>
      <c r="E150" s="232">
        <v>0</v>
      </c>
      <c r="F150" s="73"/>
      <c r="G150" s="214"/>
      <c r="H150" s="214"/>
      <c r="I150" s="214"/>
      <c r="J150" s="214"/>
      <c r="K150" s="214"/>
      <c r="L150" s="214"/>
      <c r="M150" s="214"/>
      <c r="N150" s="215"/>
      <c r="O150" s="202">
        <f>SUM(Armeria!F147,Colima!F147,Comala!F147,Coquimatlan!F147,Cuauhtemoc!F147,Ixtlahuacan!F147,Manzanillo!F147,Minatitlan!F147,Tecoman!F147,VilladeAlvarez!F147)</f>
        <v>370</v>
      </c>
      <c r="P150" s="232">
        <v>370</v>
      </c>
      <c r="Q150" s="73"/>
      <c r="R150" s="214"/>
      <c r="S150" s="214"/>
      <c r="T150" s="214"/>
      <c r="U150" s="214"/>
      <c r="V150" s="214"/>
      <c r="W150" s="214"/>
      <c r="X150" s="214"/>
      <c r="Y150" s="215"/>
      <c r="Z150" s="163">
        <f t="shared" si="30"/>
        <v>370</v>
      </c>
      <c r="AA150" s="73"/>
      <c r="AB150" s="74"/>
      <c r="AC150" s="74"/>
      <c r="AD150" s="74"/>
      <c r="AE150" s="74"/>
      <c r="AF150" s="74"/>
      <c r="AG150" s="74"/>
      <c r="AH150" s="74"/>
      <c r="AI150" s="217"/>
      <c r="AJ150" s="18"/>
    </row>
    <row r="151" spans="1:36" ht="38.25" customHeight="1" x14ac:dyDescent="0.25">
      <c r="A151" s="249"/>
      <c r="B151" s="155">
        <v>5.2</v>
      </c>
      <c r="C151" s="177" t="s">
        <v>220</v>
      </c>
      <c r="D151" s="202">
        <f>SUM(Armeria!D148,Colima!D148,Comala!D148,Coquimatlan!D148,Cuauhtemoc!D148,Ixtlahuacan!D148,Manzanillo!D148,Minatitlan!D148,Tecoman!D148,VilladeAlvarez!D148)</f>
        <v>0</v>
      </c>
      <c r="E151" s="232">
        <v>0</v>
      </c>
      <c r="F151" s="73"/>
      <c r="G151" s="214"/>
      <c r="H151" s="214"/>
      <c r="I151" s="214"/>
      <c r="J151" s="214"/>
      <c r="K151" s="214"/>
      <c r="L151" s="214"/>
      <c r="M151" s="214"/>
      <c r="N151" s="215"/>
      <c r="O151" s="202">
        <f>SUM(Armeria!F148,Colima!F148,Comala!F148,Coquimatlan!F148,Cuauhtemoc!F148,Ixtlahuacan!F148,Manzanillo!F148,Minatitlan!F148,Tecoman!F148,VilladeAlvarez!F148)</f>
        <v>0</v>
      </c>
      <c r="P151" s="232">
        <v>0</v>
      </c>
      <c r="Q151" s="73"/>
      <c r="R151" s="214"/>
      <c r="S151" s="214"/>
      <c r="T151" s="214"/>
      <c r="U151" s="214"/>
      <c r="V151" s="214"/>
      <c r="W151" s="214"/>
      <c r="X151" s="214"/>
      <c r="Y151" s="215"/>
      <c r="Z151" s="163">
        <f t="shared" si="30"/>
        <v>0</v>
      </c>
      <c r="AA151" s="73"/>
      <c r="AB151" s="74"/>
      <c r="AC151" s="74"/>
      <c r="AD151" s="74"/>
      <c r="AE151" s="74"/>
      <c r="AF151" s="74"/>
      <c r="AG151" s="74"/>
      <c r="AH151" s="74"/>
      <c r="AI151" s="217"/>
      <c r="AJ151" s="18"/>
    </row>
    <row r="152" spans="1:36" ht="25.5" customHeight="1" x14ac:dyDescent="0.25">
      <c r="A152" s="249"/>
      <c r="B152" s="155">
        <v>5.3</v>
      </c>
      <c r="C152" s="177" t="s">
        <v>221</v>
      </c>
      <c r="D152" s="202">
        <f>SUM(Armeria!D149,Colima!D149,Comala!D149,Coquimatlan!D149,Cuauhtemoc!D149,Ixtlahuacan!D149,Manzanillo!D149,Minatitlan!D149,Tecoman!D149,VilladeAlvarez!D149)</f>
        <v>0</v>
      </c>
      <c r="E152" s="232">
        <v>0</v>
      </c>
      <c r="F152" s="73"/>
      <c r="G152" s="214"/>
      <c r="H152" s="214"/>
      <c r="I152" s="214"/>
      <c r="J152" s="214"/>
      <c r="K152" s="214"/>
      <c r="L152" s="214"/>
      <c r="M152" s="214"/>
      <c r="N152" s="215"/>
      <c r="O152" s="202">
        <f>SUM(Armeria!F149,Colima!F149,Comala!F149,Coquimatlan!F149,Cuauhtemoc!F149,Ixtlahuacan!F149,Manzanillo!F149,Minatitlan!F149,Tecoman!F149,VilladeAlvarez!F149)</f>
        <v>59</v>
      </c>
      <c r="P152" s="232">
        <v>59</v>
      </c>
      <c r="Q152" s="73"/>
      <c r="R152" s="214"/>
      <c r="S152" s="214"/>
      <c r="T152" s="214"/>
      <c r="U152" s="214"/>
      <c r="V152" s="214"/>
      <c r="W152" s="214"/>
      <c r="X152" s="214"/>
      <c r="Y152" s="215"/>
      <c r="Z152" s="163">
        <f t="shared" si="30"/>
        <v>59</v>
      </c>
      <c r="AA152" s="73"/>
      <c r="AB152" s="74"/>
      <c r="AC152" s="74"/>
      <c r="AD152" s="74"/>
      <c r="AE152" s="74"/>
      <c r="AF152" s="74"/>
      <c r="AG152" s="74"/>
      <c r="AH152" s="74"/>
      <c r="AI152" s="217"/>
      <c r="AJ152" s="18"/>
    </row>
    <row r="153" spans="1:36" x14ac:dyDescent="0.25">
      <c r="A153" s="249"/>
      <c r="B153" s="155">
        <v>5.4</v>
      </c>
      <c r="C153" s="177" t="s">
        <v>222</v>
      </c>
      <c r="D153" s="202">
        <f>SUM(Armeria!D150,Colima!D150,Comala!D150,Coquimatlan!D150,Cuauhtemoc!D150,Ixtlahuacan!D150,Manzanillo!D150,Minatitlan!D150,Tecoman!D150,VilladeAlvarez!D150)</f>
        <v>0</v>
      </c>
      <c r="E153" s="232">
        <v>0</v>
      </c>
      <c r="F153" s="73"/>
      <c r="G153" s="214"/>
      <c r="H153" s="214"/>
      <c r="I153" s="214"/>
      <c r="J153" s="214"/>
      <c r="K153" s="214"/>
      <c r="L153" s="214"/>
      <c r="M153" s="214"/>
      <c r="N153" s="215"/>
      <c r="O153" s="202">
        <f>SUM(Armeria!F150,Colima!F150,Comala!F150,Coquimatlan!F150,Cuauhtemoc!F150,Ixtlahuacan!F150,Manzanillo!F150,Minatitlan!F150,Tecoman!F150,VilladeAlvarez!F150)</f>
        <v>0</v>
      </c>
      <c r="P153" s="232">
        <v>0</v>
      </c>
      <c r="Q153" s="73"/>
      <c r="R153" s="214"/>
      <c r="S153" s="214"/>
      <c r="T153" s="214"/>
      <c r="U153" s="214"/>
      <c r="V153" s="214"/>
      <c r="W153" s="214"/>
      <c r="X153" s="214"/>
      <c r="Y153" s="215"/>
      <c r="Z153" s="163">
        <f t="shared" si="30"/>
        <v>0</v>
      </c>
      <c r="AA153" s="75"/>
      <c r="AB153" s="76"/>
      <c r="AC153" s="76"/>
      <c r="AD153" s="76"/>
      <c r="AE153" s="76"/>
      <c r="AF153" s="76"/>
      <c r="AG153" s="76"/>
      <c r="AH153" s="76"/>
      <c r="AI153" s="217"/>
      <c r="AJ153" s="18"/>
    </row>
    <row r="154" spans="1:36" ht="21.75" customHeight="1" x14ac:dyDescent="0.25">
      <c r="A154" s="249" t="s">
        <v>223</v>
      </c>
      <c r="B154" s="150">
        <v>6</v>
      </c>
      <c r="C154" s="61" t="s">
        <v>224</v>
      </c>
      <c r="D154" s="203">
        <f>SUM(Armeria!D151,Colima!D151,Comala!D151,Coquimatlan!D151,Cuauhtemoc!D151,Ixtlahuacan!D151,Manzanillo!D151,Minatitlan!D151,Tecoman!D151,VilladeAlvarez!D151)</f>
        <v>0</v>
      </c>
      <c r="E154" s="246">
        <f>SUM(E155:E157)</f>
        <v>0</v>
      </c>
      <c r="F154" s="174">
        <f>SUM(G154:M154)</f>
        <v>0</v>
      </c>
      <c r="G154" s="108">
        <f t="shared" ref="G154:M154" si="31">SUM(G155:G157)</f>
        <v>0</v>
      </c>
      <c r="H154" s="108">
        <f t="shared" si="31"/>
        <v>0</v>
      </c>
      <c r="I154" s="108">
        <f t="shared" si="31"/>
        <v>0</v>
      </c>
      <c r="J154" s="108">
        <f t="shared" si="31"/>
        <v>0</v>
      </c>
      <c r="K154" s="108">
        <f t="shared" si="31"/>
        <v>0</v>
      </c>
      <c r="L154" s="108">
        <f t="shared" si="31"/>
        <v>0</v>
      </c>
      <c r="M154" s="108">
        <f t="shared" si="31"/>
        <v>0</v>
      </c>
      <c r="N154" s="219"/>
      <c r="O154" s="203">
        <f>SUM(Armeria!F151,Colima!F151,Comala!F151,Coquimatlan!F151,Cuauhtemoc!F151,Ixtlahuacan!F151,Manzanillo!F151,Minatitlan!F151,Tecoman!F151,VilladeAlvarez!F151)</f>
        <v>9</v>
      </c>
      <c r="P154" s="246">
        <f>SUM(P155:P157)</f>
        <v>9</v>
      </c>
      <c r="Q154" s="174">
        <f>SUM(R154:X154)</f>
        <v>9</v>
      </c>
      <c r="R154" s="108">
        <f t="shared" ref="R154:X154" si="32">SUM(R155:R157)</f>
        <v>4</v>
      </c>
      <c r="S154" s="108">
        <f t="shared" si="32"/>
        <v>3</v>
      </c>
      <c r="T154" s="108">
        <f t="shared" si="32"/>
        <v>2</v>
      </c>
      <c r="U154" s="108">
        <f t="shared" si="32"/>
        <v>0</v>
      </c>
      <c r="V154" s="108">
        <f t="shared" si="32"/>
        <v>0</v>
      </c>
      <c r="W154" s="108">
        <f t="shared" si="32"/>
        <v>0</v>
      </c>
      <c r="X154" s="108">
        <f t="shared" si="32"/>
        <v>0</v>
      </c>
      <c r="Y154" s="219"/>
      <c r="Z154" s="153">
        <f t="shared" si="30"/>
        <v>9</v>
      </c>
      <c r="AA154" s="153">
        <f t="shared" si="30"/>
        <v>9</v>
      </c>
      <c r="AB154" s="153">
        <f t="shared" si="30"/>
        <v>4</v>
      </c>
      <c r="AC154" s="153">
        <f t="shared" si="30"/>
        <v>3</v>
      </c>
      <c r="AD154" s="153">
        <f t="shared" si="30"/>
        <v>2</v>
      </c>
      <c r="AE154" s="153">
        <f t="shared" si="30"/>
        <v>0</v>
      </c>
      <c r="AF154" s="153">
        <f t="shared" si="30"/>
        <v>0</v>
      </c>
      <c r="AG154" s="153">
        <f t="shared" si="30"/>
        <v>0</v>
      </c>
      <c r="AH154" s="104">
        <f t="shared" si="30"/>
        <v>0</v>
      </c>
      <c r="AI154" s="217"/>
      <c r="AJ154" s="18"/>
    </row>
    <row r="155" spans="1:36" x14ac:dyDescent="0.25">
      <c r="A155" s="249"/>
      <c r="B155" s="155">
        <v>6.1</v>
      </c>
      <c r="C155" s="172" t="s">
        <v>225</v>
      </c>
      <c r="D155" s="202">
        <f>SUM(Armeria!D152,Colima!D152,Comala!D152,Coquimatlan!D152,Cuauhtemoc!D152,Ixtlahuacan!D152,Manzanillo!D152,Minatitlan!D152,Tecoman!D152,VilladeAlvarez!D152)</f>
        <v>0</v>
      </c>
      <c r="E155" s="232">
        <v>0</v>
      </c>
      <c r="F155" s="162">
        <f>SUM(G155:M155)</f>
        <v>0</v>
      </c>
      <c r="G155" s="165">
        <v>0</v>
      </c>
      <c r="H155" s="165">
        <v>0</v>
      </c>
      <c r="I155" s="165">
        <v>0</v>
      </c>
      <c r="J155" s="165">
        <v>0</v>
      </c>
      <c r="K155" s="165">
        <v>0</v>
      </c>
      <c r="L155" s="165">
        <v>0</v>
      </c>
      <c r="M155" s="165">
        <v>0</v>
      </c>
      <c r="N155" s="215"/>
      <c r="O155" s="202">
        <f>SUM(Armeria!F152,Colima!F152,Comala!F152,Coquimatlan!F152,Cuauhtemoc!F152,Ixtlahuacan!F152,Manzanillo!F152,Minatitlan!F152,Tecoman!F152,VilladeAlvarez!F152)</f>
        <v>2</v>
      </c>
      <c r="P155" s="232">
        <v>2</v>
      </c>
      <c r="Q155" s="162">
        <f>SUM(R155:X155)</f>
        <v>2</v>
      </c>
      <c r="R155" s="165">
        <v>2</v>
      </c>
      <c r="S155" s="165">
        <v>0</v>
      </c>
      <c r="T155" s="165">
        <v>0</v>
      </c>
      <c r="U155" s="165">
        <v>0</v>
      </c>
      <c r="V155" s="165">
        <v>0</v>
      </c>
      <c r="W155" s="165">
        <v>0</v>
      </c>
      <c r="X155" s="165">
        <v>0</v>
      </c>
      <c r="Y155" s="215"/>
      <c r="Z155" s="163">
        <f t="shared" si="30"/>
        <v>2</v>
      </c>
      <c r="AA155" s="163">
        <f t="shared" si="30"/>
        <v>2</v>
      </c>
      <c r="AB155" s="163">
        <f t="shared" si="30"/>
        <v>2</v>
      </c>
      <c r="AC155" s="163">
        <f t="shared" si="30"/>
        <v>0</v>
      </c>
      <c r="AD155" s="163">
        <f t="shared" si="30"/>
        <v>0</v>
      </c>
      <c r="AE155" s="163">
        <f t="shared" si="30"/>
        <v>0</v>
      </c>
      <c r="AF155" s="163">
        <f t="shared" si="30"/>
        <v>0</v>
      </c>
      <c r="AG155" s="163">
        <f t="shared" si="30"/>
        <v>0</v>
      </c>
      <c r="AH155" s="188">
        <f t="shared" si="30"/>
        <v>0</v>
      </c>
      <c r="AI155" s="217"/>
      <c r="AJ155" s="18"/>
    </row>
    <row r="156" spans="1:36" x14ac:dyDescent="0.25">
      <c r="A156" s="249"/>
      <c r="B156" s="155">
        <v>6.2</v>
      </c>
      <c r="C156" s="177" t="s">
        <v>226</v>
      </c>
      <c r="D156" s="202">
        <f>SUM(Armeria!D153,Colima!D153,Comala!D153,Coquimatlan!D153,Cuauhtemoc!D153,Ixtlahuacan!D153,Manzanillo!D153,Minatitlan!D153,Tecoman!D153,VilladeAlvarez!D153)</f>
        <v>0</v>
      </c>
      <c r="E156" s="232">
        <v>0</v>
      </c>
      <c r="F156" s="162">
        <f>SUM(G156:M156)</f>
        <v>0</v>
      </c>
      <c r="G156" s="165">
        <v>0</v>
      </c>
      <c r="H156" s="165">
        <v>0</v>
      </c>
      <c r="I156" s="165">
        <v>0</v>
      </c>
      <c r="J156" s="165">
        <v>0</v>
      </c>
      <c r="K156" s="165">
        <v>0</v>
      </c>
      <c r="L156" s="165">
        <v>0</v>
      </c>
      <c r="M156" s="165">
        <v>0</v>
      </c>
      <c r="N156" s="215"/>
      <c r="O156" s="202">
        <f>SUM(Armeria!F153,Colima!F153,Comala!F153,Coquimatlan!F153,Cuauhtemoc!F153,Ixtlahuacan!F153,Manzanillo!F153,Minatitlan!F153,Tecoman!F153,VilladeAlvarez!F153)</f>
        <v>0</v>
      </c>
      <c r="P156" s="232">
        <v>0</v>
      </c>
      <c r="Q156" s="162">
        <f>SUM(R156:X156)</f>
        <v>0</v>
      </c>
      <c r="R156" s="165">
        <v>0</v>
      </c>
      <c r="S156" s="165">
        <v>0</v>
      </c>
      <c r="T156" s="165">
        <v>0</v>
      </c>
      <c r="U156" s="165">
        <v>0</v>
      </c>
      <c r="V156" s="165">
        <v>0</v>
      </c>
      <c r="W156" s="165">
        <v>0</v>
      </c>
      <c r="X156" s="165">
        <v>0</v>
      </c>
      <c r="Y156" s="215"/>
      <c r="Z156" s="163">
        <f t="shared" si="30"/>
        <v>0</v>
      </c>
      <c r="AA156" s="163">
        <f t="shared" si="30"/>
        <v>0</v>
      </c>
      <c r="AB156" s="163">
        <f t="shared" si="30"/>
        <v>0</v>
      </c>
      <c r="AC156" s="163">
        <f t="shared" si="30"/>
        <v>0</v>
      </c>
      <c r="AD156" s="163">
        <f t="shared" si="30"/>
        <v>0</v>
      </c>
      <c r="AE156" s="163">
        <f t="shared" si="30"/>
        <v>0</v>
      </c>
      <c r="AF156" s="163">
        <f t="shared" si="30"/>
        <v>0</v>
      </c>
      <c r="AG156" s="163">
        <f t="shared" si="30"/>
        <v>0</v>
      </c>
      <c r="AH156" s="188">
        <f t="shared" si="30"/>
        <v>0</v>
      </c>
      <c r="AI156" s="217"/>
      <c r="AJ156" s="18"/>
    </row>
    <row r="157" spans="1:36" x14ac:dyDescent="0.25">
      <c r="A157" s="249"/>
      <c r="B157" s="155">
        <v>6.3</v>
      </c>
      <c r="C157" s="172" t="s">
        <v>227</v>
      </c>
      <c r="D157" s="202">
        <f>SUM(Armeria!D154,Colima!D154,Comala!D154,Coquimatlan!D154,Cuauhtemoc!D154,Ixtlahuacan!D154,Manzanillo!D154,Minatitlan!D154,Tecoman!D154,VilladeAlvarez!D154)</f>
        <v>0</v>
      </c>
      <c r="E157" s="232">
        <v>0</v>
      </c>
      <c r="F157" s="162">
        <f>SUM(G157:M157)</f>
        <v>0</v>
      </c>
      <c r="G157" s="165">
        <v>0</v>
      </c>
      <c r="H157" s="165">
        <v>0</v>
      </c>
      <c r="I157" s="165">
        <v>0</v>
      </c>
      <c r="J157" s="165">
        <v>0</v>
      </c>
      <c r="K157" s="165">
        <v>0</v>
      </c>
      <c r="L157" s="165">
        <v>0</v>
      </c>
      <c r="M157" s="165">
        <v>0</v>
      </c>
      <c r="N157" s="215"/>
      <c r="O157" s="202">
        <f>SUM(Armeria!F154,Colima!F154,Comala!F154,Coquimatlan!F154,Cuauhtemoc!F154,Ixtlahuacan!F154,Manzanillo!F154,Minatitlan!F154,Tecoman!F154,VilladeAlvarez!F154)</f>
        <v>7</v>
      </c>
      <c r="P157" s="232">
        <v>7</v>
      </c>
      <c r="Q157" s="162">
        <f>SUM(R157:X157)</f>
        <v>7</v>
      </c>
      <c r="R157" s="165">
        <v>2</v>
      </c>
      <c r="S157" s="165">
        <v>3</v>
      </c>
      <c r="T157" s="165">
        <v>2</v>
      </c>
      <c r="U157" s="165">
        <v>0</v>
      </c>
      <c r="V157" s="165">
        <v>0</v>
      </c>
      <c r="W157" s="165">
        <v>0</v>
      </c>
      <c r="X157" s="165">
        <v>0</v>
      </c>
      <c r="Y157" s="215"/>
      <c r="Z157" s="163">
        <f t="shared" si="30"/>
        <v>7</v>
      </c>
      <c r="AA157" s="162">
        <f t="shared" si="30"/>
        <v>7</v>
      </c>
      <c r="AB157" s="162">
        <f t="shared" si="30"/>
        <v>2</v>
      </c>
      <c r="AC157" s="162">
        <f t="shared" si="30"/>
        <v>3</v>
      </c>
      <c r="AD157" s="162">
        <f t="shared" si="30"/>
        <v>2</v>
      </c>
      <c r="AE157" s="162">
        <f t="shared" si="30"/>
        <v>0</v>
      </c>
      <c r="AF157" s="162">
        <f t="shared" si="30"/>
        <v>0</v>
      </c>
      <c r="AG157" s="162">
        <f t="shared" si="30"/>
        <v>0</v>
      </c>
      <c r="AH157" s="105">
        <f t="shared" si="30"/>
        <v>0</v>
      </c>
      <c r="AI157" s="217"/>
      <c r="AJ157" s="18"/>
    </row>
    <row r="158" spans="1:36" ht="25.5" customHeight="1" x14ac:dyDescent="0.25">
      <c r="A158" s="249" t="s">
        <v>228</v>
      </c>
      <c r="B158" s="150">
        <v>7</v>
      </c>
      <c r="C158" s="61" t="s">
        <v>229</v>
      </c>
      <c r="D158" s="203">
        <f>SUM(Armeria!D155,Colima!D155,Comala!D155,Coquimatlan!D155,Cuauhtemoc!D155,Ixtlahuacan!D155,Manzanillo!D155,Minatitlan!D155,Tecoman!D155,VilladeAlvarez!D155)</f>
        <v>0</v>
      </c>
      <c r="E158" s="247">
        <f>SUM(E159:E168)</f>
        <v>0</v>
      </c>
      <c r="F158" s="47"/>
      <c r="G158" s="47"/>
      <c r="H158" s="47"/>
      <c r="I158" s="47"/>
      <c r="J158" s="47"/>
      <c r="K158" s="47"/>
      <c r="L158" s="47"/>
      <c r="M158" s="47"/>
      <c r="N158" s="219"/>
      <c r="O158" s="203">
        <f>SUM(Armeria!F155,Colima!F155,Comala!F155,Coquimatlan!F155,Cuauhtemoc!F155,Ixtlahuacan!F155,Manzanillo!F155,Minatitlan!F155,Tecoman!F155,VilladeAlvarez!F155)</f>
        <v>519</v>
      </c>
      <c r="P158" s="247">
        <f>SUM(P159:P168)</f>
        <v>519</v>
      </c>
      <c r="Q158" s="47"/>
      <c r="R158" s="47"/>
      <c r="S158" s="47"/>
      <c r="T158" s="47"/>
      <c r="U158" s="47"/>
      <c r="V158" s="47"/>
      <c r="W158" s="47"/>
      <c r="X158" s="47"/>
      <c r="Y158" s="219"/>
      <c r="Z158" s="153">
        <f t="shared" si="30"/>
        <v>519</v>
      </c>
      <c r="AA158" s="63"/>
      <c r="AB158" s="63"/>
      <c r="AC158" s="63"/>
      <c r="AD158" s="63"/>
      <c r="AE158" s="63"/>
      <c r="AF158" s="63"/>
      <c r="AG158" s="63"/>
      <c r="AH158" s="64"/>
      <c r="AI158" s="218"/>
      <c r="AJ158" s="18"/>
    </row>
    <row r="159" spans="1:36" x14ac:dyDescent="0.25">
      <c r="A159" s="249"/>
      <c r="B159" s="155">
        <v>7.1</v>
      </c>
      <c r="C159" s="177" t="s">
        <v>230</v>
      </c>
      <c r="D159" s="202">
        <f>SUM(Armeria!D156,Colima!D156,Comala!D156,Coquimatlan!D156,Cuauhtemoc!D156,Ixtlahuacan!D156,Manzanillo!D156,Minatitlan!D156,Tecoman!D156,VilladeAlvarez!D156)</f>
        <v>0</v>
      </c>
      <c r="E159" s="232">
        <v>0</v>
      </c>
      <c r="F159" s="53"/>
      <c r="G159" s="214"/>
      <c r="H159" s="214"/>
      <c r="I159" s="214"/>
      <c r="J159" s="214"/>
      <c r="K159" s="214"/>
      <c r="L159" s="214"/>
      <c r="M159" s="214"/>
      <c r="N159" s="215"/>
      <c r="O159" s="202">
        <f>SUM(Armeria!F156,Colima!F156,Comala!F156,Coquimatlan!F156,Cuauhtemoc!F156,Ixtlahuacan!F156,Manzanillo!F156,Minatitlan!F156,Tecoman!F156,VilladeAlvarez!F156)</f>
        <v>139</v>
      </c>
      <c r="P159" s="232">
        <v>139</v>
      </c>
      <c r="Q159" s="53"/>
      <c r="R159" s="214"/>
      <c r="S159" s="214"/>
      <c r="T159" s="214"/>
      <c r="U159" s="214"/>
      <c r="V159" s="214"/>
      <c r="W159" s="214"/>
      <c r="X159" s="214"/>
      <c r="Y159" s="215"/>
      <c r="Z159" s="163">
        <f t="shared" si="30"/>
        <v>139</v>
      </c>
      <c r="AA159" s="214"/>
      <c r="AB159" s="214"/>
      <c r="AC159" s="214"/>
      <c r="AD159" s="214"/>
      <c r="AE159" s="214"/>
      <c r="AF159" s="214"/>
      <c r="AG159" s="214"/>
      <c r="AH159" s="214"/>
      <c r="AI159" s="159"/>
      <c r="AJ159" s="18"/>
    </row>
    <row r="160" spans="1:36" x14ac:dyDescent="0.25">
      <c r="A160" s="249"/>
      <c r="B160" s="155">
        <v>7.2</v>
      </c>
      <c r="C160" s="177" t="s">
        <v>231</v>
      </c>
      <c r="D160" s="202">
        <f>SUM(Armeria!D157,Colima!D157,Comala!D157,Coquimatlan!D157,Cuauhtemoc!D157,Ixtlahuacan!D157,Manzanillo!D157,Minatitlan!D157,Tecoman!D157,VilladeAlvarez!D157)</f>
        <v>0</v>
      </c>
      <c r="E160" s="232">
        <v>0</v>
      </c>
      <c r="F160" s="53"/>
      <c r="G160" s="214"/>
      <c r="H160" s="214"/>
      <c r="I160" s="214"/>
      <c r="J160" s="214"/>
      <c r="K160" s="214"/>
      <c r="L160" s="214"/>
      <c r="M160" s="214"/>
      <c r="N160" s="215"/>
      <c r="O160" s="202">
        <f>SUM(Armeria!F157,Colima!F157,Comala!F157,Coquimatlan!F157,Cuauhtemoc!F157,Ixtlahuacan!F157,Manzanillo!F157,Minatitlan!F157,Tecoman!F157,VilladeAlvarez!F157)</f>
        <v>239</v>
      </c>
      <c r="P160" s="232">
        <v>239</v>
      </c>
      <c r="Q160" s="53"/>
      <c r="R160" s="214"/>
      <c r="S160" s="214"/>
      <c r="T160" s="214"/>
      <c r="U160" s="214"/>
      <c r="V160" s="214"/>
      <c r="W160" s="214"/>
      <c r="X160" s="214"/>
      <c r="Y160" s="215"/>
      <c r="Z160" s="163">
        <f t="shared" si="30"/>
        <v>239</v>
      </c>
      <c r="AA160" s="214"/>
      <c r="AB160" s="214"/>
      <c r="AC160" s="214"/>
      <c r="AD160" s="214"/>
      <c r="AE160" s="214"/>
      <c r="AF160" s="214"/>
      <c r="AG160" s="214"/>
      <c r="AH160" s="214"/>
      <c r="AI160" s="159"/>
      <c r="AJ160" s="18"/>
    </row>
    <row r="161" spans="1:36" x14ac:dyDescent="0.25">
      <c r="A161" s="249"/>
      <c r="B161" s="155">
        <v>7.3</v>
      </c>
      <c r="C161" s="177" t="s">
        <v>232</v>
      </c>
      <c r="D161" s="202">
        <f>SUM(Armeria!D158,Colima!D158,Comala!D158,Coquimatlan!D158,Cuauhtemoc!D158,Ixtlahuacan!D158,Manzanillo!D158,Minatitlan!D158,Tecoman!D158,VilladeAlvarez!D158)</f>
        <v>0</v>
      </c>
      <c r="E161" s="232">
        <v>0</v>
      </c>
      <c r="F161" s="53"/>
      <c r="G161" s="214"/>
      <c r="H161" s="214"/>
      <c r="I161" s="214"/>
      <c r="J161" s="214"/>
      <c r="K161" s="214"/>
      <c r="L161" s="214"/>
      <c r="M161" s="214"/>
      <c r="N161" s="215"/>
      <c r="O161" s="202">
        <f>SUM(Armeria!F158,Colima!F158,Comala!F158,Coquimatlan!F158,Cuauhtemoc!F158,Ixtlahuacan!F158,Manzanillo!F158,Minatitlan!F158,Tecoman!F158,VilladeAlvarez!F158)</f>
        <v>19</v>
      </c>
      <c r="P161" s="232">
        <v>19</v>
      </c>
      <c r="Q161" s="53"/>
      <c r="R161" s="214"/>
      <c r="S161" s="214"/>
      <c r="T161" s="214"/>
      <c r="U161" s="214"/>
      <c r="V161" s="214"/>
      <c r="W161" s="214"/>
      <c r="X161" s="214"/>
      <c r="Y161" s="215"/>
      <c r="Z161" s="163">
        <f t="shared" si="30"/>
        <v>19</v>
      </c>
      <c r="AA161" s="214"/>
      <c r="AB161" s="214"/>
      <c r="AC161" s="214"/>
      <c r="AD161" s="214"/>
      <c r="AE161" s="214"/>
      <c r="AF161" s="214"/>
      <c r="AG161" s="214"/>
      <c r="AH161" s="214"/>
      <c r="AI161" s="159"/>
      <c r="AJ161" s="18"/>
    </row>
    <row r="162" spans="1:36" x14ac:dyDescent="0.25">
      <c r="A162" s="249"/>
      <c r="B162" s="155">
        <v>7.4</v>
      </c>
      <c r="C162" s="177" t="s">
        <v>233</v>
      </c>
      <c r="D162" s="202">
        <f>SUM(Armeria!D159,Colima!D159,Comala!D159,Coquimatlan!D159,Cuauhtemoc!D159,Ixtlahuacan!D159,Manzanillo!D159,Minatitlan!D159,Tecoman!D159,VilladeAlvarez!D159)</f>
        <v>0</v>
      </c>
      <c r="E162" s="232">
        <v>0</v>
      </c>
      <c r="F162" s="53"/>
      <c r="G162" s="214"/>
      <c r="H162" s="214"/>
      <c r="I162" s="214"/>
      <c r="J162" s="214"/>
      <c r="K162" s="214"/>
      <c r="L162" s="214"/>
      <c r="M162" s="214"/>
      <c r="N162" s="215"/>
      <c r="O162" s="202">
        <f>SUM(Armeria!F159,Colima!F159,Comala!F159,Coquimatlan!F159,Cuauhtemoc!F159,Ixtlahuacan!F159,Manzanillo!F159,Minatitlan!F159,Tecoman!F159,VilladeAlvarez!F159)</f>
        <v>0</v>
      </c>
      <c r="P162" s="232">
        <v>0</v>
      </c>
      <c r="Q162" s="53"/>
      <c r="R162" s="214"/>
      <c r="S162" s="214"/>
      <c r="T162" s="214"/>
      <c r="U162" s="214"/>
      <c r="V162" s="214"/>
      <c r="W162" s="214"/>
      <c r="X162" s="214"/>
      <c r="Y162" s="215"/>
      <c r="Z162" s="163">
        <f t="shared" si="30"/>
        <v>0</v>
      </c>
      <c r="AA162" s="214"/>
      <c r="AB162" s="214"/>
      <c r="AC162" s="214"/>
      <c r="AD162" s="214"/>
      <c r="AE162" s="214"/>
      <c r="AF162" s="214"/>
      <c r="AG162" s="214"/>
      <c r="AH162" s="214"/>
      <c r="AI162" s="159"/>
      <c r="AJ162" s="18"/>
    </row>
    <row r="163" spans="1:36" x14ac:dyDescent="0.25">
      <c r="A163" s="249"/>
      <c r="B163" s="155">
        <v>7.5</v>
      </c>
      <c r="C163" s="177" t="s">
        <v>234</v>
      </c>
      <c r="D163" s="202">
        <f>SUM(Armeria!D160,Colima!D160,Comala!D160,Coquimatlan!D160,Cuauhtemoc!D160,Ixtlahuacan!D160,Manzanillo!D160,Minatitlan!D160,Tecoman!D160,VilladeAlvarez!D160)</f>
        <v>0</v>
      </c>
      <c r="E163" s="232">
        <v>0</v>
      </c>
      <c r="F163" s="53"/>
      <c r="G163" s="214"/>
      <c r="H163" s="214"/>
      <c r="I163" s="214"/>
      <c r="J163" s="214"/>
      <c r="K163" s="214"/>
      <c r="L163" s="214"/>
      <c r="M163" s="214"/>
      <c r="N163" s="215"/>
      <c r="O163" s="202">
        <f>SUM(Armeria!F160,Colima!F160,Comala!F160,Coquimatlan!F160,Cuauhtemoc!F160,Ixtlahuacan!F160,Manzanillo!F160,Minatitlan!F160,Tecoman!F160,VilladeAlvarez!F160)</f>
        <v>5</v>
      </c>
      <c r="P163" s="232">
        <v>5</v>
      </c>
      <c r="Q163" s="53"/>
      <c r="R163" s="214"/>
      <c r="S163" s="214"/>
      <c r="T163" s="214"/>
      <c r="U163" s="214"/>
      <c r="V163" s="214"/>
      <c r="W163" s="214"/>
      <c r="X163" s="214"/>
      <c r="Y163" s="215"/>
      <c r="Z163" s="163">
        <f t="shared" si="30"/>
        <v>5</v>
      </c>
      <c r="AA163" s="214"/>
      <c r="AB163" s="214"/>
      <c r="AC163" s="214"/>
      <c r="AD163" s="214"/>
      <c r="AE163" s="214"/>
      <c r="AF163" s="214"/>
      <c r="AG163" s="214"/>
      <c r="AH163" s="214"/>
      <c r="AI163" s="159"/>
      <c r="AJ163" s="18"/>
    </row>
    <row r="164" spans="1:36" x14ac:dyDescent="0.25">
      <c r="A164" s="249"/>
      <c r="B164" s="155">
        <v>7.6</v>
      </c>
      <c r="C164" s="177" t="s">
        <v>235</v>
      </c>
      <c r="D164" s="202">
        <f>SUM(Armeria!D161,Colima!D161,Comala!D161,Coquimatlan!D161,Cuauhtemoc!D161,Ixtlahuacan!D161,Manzanillo!D161,Minatitlan!D161,Tecoman!D161,VilladeAlvarez!D161)</f>
        <v>0</v>
      </c>
      <c r="E164" s="232">
        <v>0</v>
      </c>
      <c r="F164" s="53"/>
      <c r="G164" s="214"/>
      <c r="H164" s="214"/>
      <c r="I164" s="214"/>
      <c r="J164" s="214"/>
      <c r="K164" s="214"/>
      <c r="L164" s="214"/>
      <c r="M164" s="214"/>
      <c r="N164" s="215"/>
      <c r="O164" s="202">
        <f>SUM(Armeria!F161,Colima!F161,Comala!F161,Coquimatlan!F161,Cuauhtemoc!F161,Ixtlahuacan!F161,Manzanillo!F161,Minatitlan!F161,Tecoman!F161,VilladeAlvarez!F161)</f>
        <v>20</v>
      </c>
      <c r="P164" s="232">
        <v>20</v>
      </c>
      <c r="Q164" s="53"/>
      <c r="R164" s="214"/>
      <c r="S164" s="214"/>
      <c r="T164" s="214"/>
      <c r="U164" s="214"/>
      <c r="V164" s="214"/>
      <c r="W164" s="214"/>
      <c r="X164" s="214"/>
      <c r="Y164" s="215"/>
      <c r="Z164" s="163">
        <f t="shared" si="30"/>
        <v>20</v>
      </c>
      <c r="AA164" s="214"/>
      <c r="AB164" s="214"/>
      <c r="AC164" s="214"/>
      <c r="AD164" s="214"/>
      <c r="AE164" s="214"/>
      <c r="AF164" s="214"/>
      <c r="AG164" s="214"/>
      <c r="AH164" s="214"/>
      <c r="AI164" s="159"/>
      <c r="AJ164" s="18"/>
    </row>
    <row r="165" spans="1:36" x14ac:dyDescent="0.25">
      <c r="A165" s="249"/>
      <c r="B165" s="155">
        <v>7.7</v>
      </c>
      <c r="C165" s="172" t="s">
        <v>236</v>
      </c>
      <c r="D165" s="202">
        <f>SUM(Armeria!D162,Colima!D162,Comala!D162,Coquimatlan!D162,Cuauhtemoc!D162,Ixtlahuacan!D162,Manzanillo!D162,Minatitlan!D162,Tecoman!D162,VilladeAlvarez!D162)</f>
        <v>0</v>
      </c>
      <c r="E165" s="232">
        <v>0</v>
      </c>
      <c r="F165" s="53"/>
      <c r="G165" s="214"/>
      <c r="H165" s="214"/>
      <c r="I165" s="214"/>
      <c r="J165" s="214"/>
      <c r="K165" s="214"/>
      <c r="L165" s="214"/>
      <c r="M165" s="214"/>
      <c r="N165" s="215"/>
      <c r="O165" s="202">
        <f>SUM(Armeria!F162,Colima!F162,Comala!F162,Coquimatlan!F162,Cuauhtemoc!F162,Ixtlahuacan!F162,Manzanillo!F162,Minatitlan!F162,Tecoman!F162,VilladeAlvarez!F162)</f>
        <v>0</v>
      </c>
      <c r="P165" s="232">
        <v>0</v>
      </c>
      <c r="Q165" s="53"/>
      <c r="R165" s="214"/>
      <c r="S165" s="214"/>
      <c r="T165" s="214"/>
      <c r="U165" s="214"/>
      <c r="V165" s="214"/>
      <c r="W165" s="214"/>
      <c r="X165" s="214"/>
      <c r="Y165" s="215"/>
      <c r="Z165" s="163">
        <f t="shared" si="30"/>
        <v>0</v>
      </c>
      <c r="AA165" s="214"/>
      <c r="AB165" s="214"/>
      <c r="AC165" s="214"/>
      <c r="AD165" s="214"/>
      <c r="AE165" s="214"/>
      <c r="AF165" s="214"/>
      <c r="AG165" s="214"/>
      <c r="AH165" s="214"/>
      <c r="AI165" s="159"/>
      <c r="AJ165" s="18"/>
    </row>
    <row r="166" spans="1:36" ht="25.5" customHeight="1" x14ac:dyDescent="0.25">
      <c r="A166" s="249"/>
      <c r="B166" s="155">
        <v>7.8</v>
      </c>
      <c r="C166" s="172" t="s">
        <v>237</v>
      </c>
      <c r="D166" s="202">
        <f>SUM(Armeria!D163,Colima!D163,Comala!D163,Coquimatlan!D163,Cuauhtemoc!D163,Ixtlahuacan!D163,Manzanillo!D163,Minatitlan!D163,Tecoman!D163,VilladeAlvarez!D163)</f>
        <v>0</v>
      </c>
      <c r="E166" s="232">
        <v>0</v>
      </c>
      <c r="F166" s="53"/>
      <c r="G166" s="214"/>
      <c r="H166" s="214"/>
      <c r="I166" s="214"/>
      <c r="J166" s="214"/>
      <c r="K166" s="214"/>
      <c r="L166" s="214"/>
      <c r="M166" s="214"/>
      <c r="N166" s="215"/>
      <c r="O166" s="202">
        <f>SUM(Armeria!F163,Colima!F163,Comala!F163,Coquimatlan!F163,Cuauhtemoc!F163,Ixtlahuacan!F163,Manzanillo!F163,Minatitlan!F163,Tecoman!F163,VilladeAlvarez!F163)</f>
        <v>20</v>
      </c>
      <c r="P166" s="232">
        <v>20</v>
      </c>
      <c r="Q166" s="53"/>
      <c r="R166" s="214"/>
      <c r="S166" s="214"/>
      <c r="T166" s="214"/>
      <c r="U166" s="214"/>
      <c r="V166" s="214"/>
      <c r="W166" s="214"/>
      <c r="X166" s="214"/>
      <c r="Y166" s="215"/>
      <c r="Z166" s="163">
        <f t="shared" si="30"/>
        <v>20</v>
      </c>
      <c r="AA166" s="214"/>
      <c r="AB166" s="214"/>
      <c r="AC166" s="214"/>
      <c r="AD166" s="214"/>
      <c r="AE166" s="214"/>
      <c r="AF166" s="214"/>
      <c r="AG166" s="214"/>
      <c r="AH166" s="214"/>
      <c r="AI166" s="159"/>
      <c r="AJ166" s="18"/>
    </row>
    <row r="167" spans="1:36" x14ac:dyDescent="0.25">
      <c r="A167" s="249"/>
      <c r="B167" s="155">
        <v>7.9</v>
      </c>
      <c r="C167" s="172" t="s">
        <v>238</v>
      </c>
      <c r="D167" s="202">
        <f>SUM(Armeria!D164,Colima!D164,Comala!D164,Coquimatlan!D164,Cuauhtemoc!D164,Ixtlahuacan!D164,Manzanillo!D164,Minatitlan!D164,Tecoman!D164,VilladeAlvarez!D164)</f>
        <v>0</v>
      </c>
      <c r="E167" s="232">
        <v>0</v>
      </c>
      <c r="F167" s="53"/>
      <c r="G167" s="214"/>
      <c r="H167" s="214"/>
      <c r="I167" s="214"/>
      <c r="J167" s="214"/>
      <c r="K167" s="214"/>
      <c r="L167" s="214"/>
      <c r="M167" s="214"/>
      <c r="N167" s="215"/>
      <c r="O167" s="202">
        <f>SUM(Armeria!F164,Colima!F164,Comala!F164,Coquimatlan!F164,Cuauhtemoc!F164,Ixtlahuacan!F164,Manzanillo!F164,Minatitlan!F164,Tecoman!F164,VilladeAlvarez!F164)</f>
        <v>0</v>
      </c>
      <c r="P167" s="232">
        <v>0</v>
      </c>
      <c r="Q167" s="53"/>
      <c r="R167" s="214"/>
      <c r="S167" s="214"/>
      <c r="T167" s="214"/>
      <c r="U167" s="214"/>
      <c r="V167" s="214"/>
      <c r="W167" s="214"/>
      <c r="X167" s="214"/>
      <c r="Y167" s="215"/>
      <c r="Z167" s="163">
        <f t="shared" si="30"/>
        <v>0</v>
      </c>
      <c r="AA167" s="214"/>
      <c r="AB167" s="214"/>
      <c r="AC167" s="214"/>
      <c r="AD167" s="214"/>
      <c r="AE167" s="214"/>
      <c r="AF167" s="214"/>
      <c r="AG167" s="214"/>
      <c r="AH167" s="214"/>
      <c r="AI167" s="159"/>
      <c r="AJ167" s="18"/>
    </row>
    <row r="168" spans="1:36" x14ac:dyDescent="0.25">
      <c r="A168" s="249"/>
      <c r="B168" s="193">
        <v>7.1</v>
      </c>
      <c r="C168" s="172" t="s">
        <v>239</v>
      </c>
      <c r="D168" s="202">
        <f>SUM(Armeria!D165,Colima!D165,Comala!D165,Coquimatlan!D165,Cuauhtemoc!D165,Ixtlahuacan!D165,Manzanillo!D165,Minatitlan!D165,Tecoman!D165,VilladeAlvarez!D165)</f>
        <v>0</v>
      </c>
      <c r="E168" s="232">
        <v>0</v>
      </c>
      <c r="F168" s="210"/>
      <c r="G168" s="209"/>
      <c r="H168" s="209"/>
      <c r="I168" s="209"/>
      <c r="J168" s="209"/>
      <c r="K168" s="209"/>
      <c r="L168" s="209"/>
      <c r="M168" s="209"/>
      <c r="N168" s="209"/>
      <c r="O168" s="202">
        <f>SUM(Armeria!F165,Colima!F165,Comala!F165,Coquimatlan!F165,Cuauhtemoc!F165,Ixtlahuacan!F165,Manzanillo!F165,Minatitlan!F165,Tecoman!F165,VilladeAlvarez!F165)</f>
        <v>77</v>
      </c>
      <c r="P168" s="232">
        <v>77</v>
      </c>
      <c r="Q168" s="210"/>
      <c r="R168" s="209"/>
      <c r="S168" s="209"/>
      <c r="T168" s="209"/>
      <c r="U168" s="209"/>
      <c r="V168" s="209"/>
      <c r="W168" s="209"/>
      <c r="X168" s="209"/>
      <c r="Y168" s="209"/>
      <c r="Z168" s="107">
        <f t="shared" si="30"/>
        <v>77</v>
      </c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18"/>
    </row>
    <row r="169" spans="1:36" x14ac:dyDescent="0.25">
      <c r="A169" s="42"/>
      <c r="B169" s="42"/>
      <c r="C169" s="42"/>
      <c r="D169" s="205">
        <f>SUM(Armeria!D166,Colima!D166,Comala!D166,Coquimatlan!D166,Cuauhtemoc!D166,Ixtlahuacan!D166,Manzanillo!D166,Minatitlan!D166,Tecoman!D166,VilladeAlvarez!D166)</f>
        <v>0</v>
      </c>
      <c r="E169" s="62"/>
      <c r="F169" s="42"/>
      <c r="G169" s="42"/>
      <c r="H169" s="42"/>
      <c r="I169" s="42"/>
      <c r="J169" s="42"/>
      <c r="K169" s="42"/>
      <c r="L169" s="42"/>
      <c r="M169" s="42"/>
      <c r="N169" s="42"/>
      <c r="O169" s="205">
        <f>SUM(Armeria!F166,Colima!F166,Comala!F166,Coquimatlan!F166,Cuauhtemoc!F166,Ixtlahuacan!F166,Manzanillo!F166,Minatitlan!F166,Tecoman!F166,VilladeAlvarez!F166)</f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62"/>
      <c r="AA169" s="42"/>
      <c r="AB169" s="42"/>
      <c r="AC169" s="42"/>
      <c r="AD169" s="42"/>
      <c r="AE169" s="42"/>
      <c r="AF169" s="42"/>
      <c r="AG169" s="42"/>
      <c r="AH169" s="42"/>
      <c r="AI169" s="42"/>
      <c r="AJ169" s="18"/>
    </row>
    <row r="170" spans="1:36" x14ac:dyDescent="0.25">
      <c r="A170" s="13"/>
      <c r="B170" s="13"/>
      <c r="C170" s="13"/>
      <c r="D170" s="206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206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4"/>
      <c r="AF170" s="14"/>
      <c r="AG170" s="14"/>
      <c r="AH170" s="14"/>
      <c r="AI170" s="14"/>
      <c r="AJ170" s="14"/>
    </row>
  </sheetData>
  <sheetProtection sheet="1" objects="1" scenarios="1"/>
  <protectedRanges>
    <protectedRange password="C390" sqref="D34:D169" name="p0ffe89d648e4e11be1ca2febddbbfbe9"/>
  </protectedRanges>
  <mergeCells count="47">
    <mergeCell ref="A2:U2"/>
    <mergeCell ref="A3:U3"/>
    <mergeCell ref="E5:R5"/>
    <mergeCell ref="E6:R6"/>
    <mergeCell ref="E7:R7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1000000}">
      <formula1>E5</formula1>
    </dataValidation>
    <dataValidation type="custom" showInputMessage="1" showErrorMessage="1" sqref="F5" xr:uid="{00000000-0002-0000-0000-000002000000}">
      <formula1>E5</formula1>
    </dataValidation>
    <dataValidation type="custom" showInputMessage="1" showErrorMessage="1" sqref="G5" xr:uid="{00000000-0002-0000-0000-000003000000}">
      <formula1>E5</formula1>
    </dataValidation>
    <dataValidation type="custom" showInputMessage="1" showErrorMessage="1" sqref="H5" xr:uid="{00000000-0002-0000-0000-000004000000}">
      <formula1>E5</formula1>
    </dataValidation>
    <dataValidation type="custom" showInputMessage="1" showErrorMessage="1" sqref="I5" xr:uid="{00000000-0002-0000-0000-000005000000}">
      <formula1>E5</formula1>
    </dataValidation>
    <dataValidation type="custom" showInputMessage="1" showErrorMessage="1" sqref="J5" xr:uid="{00000000-0002-0000-0000-000006000000}">
      <formula1>E5</formula1>
    </dataValidation>
    <dataValidation type="custom" showInputMessage="1" showErrorMessage="1" sqref="K5" xr:uid="{00000000-0002-0000-0000-000007000000}">
      <formula1>E5</formula1>
    </dataValidation>
    <dataValidation type="custom" showInputMessage="1" showErrorMessage="1" sqref="L5" xr:uid="{00000000-0002-0000-0000-000008000000}">
      <formula1>E5</formula1>
    </dataValidation>
    <dataValidation type="custom" showInputMessage="1" showErrorMessage="1" sqref="M5" xr:uid="{00000000-0002-0000-0000-000009000000}">
      <formula1>E5</formula1>
    </dataValidation>
    <dataValidation type="custom" showInputMessage="1" showErrorMessage="1" sqref="N5" xr:uid="{00000000-0002-0000-0000-00000A000000}">
      <formula1>E5</formula1>
    </dataValidation>
    <dataValidation type="custom" showInputMessage="1" showErrorMessage="1" sqref="O5" xr:uid="{00000000-0002-0000-0000-00000B000000}">
      <formula1>E5</formula1>
    </dataValidation>
    <dataValidation type="custom" showInputMessage="1" showErrorMessage="1" sqref="P5" xr:uid="{00000000-0002-0000-0000-00000C000000}">
      <formula1>E5</formula1>
    </dataValidation>
    <dataValidation type="custom" showInputMessage="1" showErrorMessage="1" sqref="Q5" xr:uid="{00000000-0002-0000-0000-00000D000000}">
      <formula1>E5</formula1>
    </dataValidation>
    <dataValidation type="custom" showInputMessage="1" showErrorMessage="1" sqref="R5" xr:uid="{00000000-0002-0000-0000-00000E000000}">
      <formula1>E5</formula1>
    </dataValidation>
    <dataValidation type="custom" allowBlank="1" showInputMessage="1" showErrorMessage="1" sqref="N94 Y94" xr:uid="{00000000-0002-0000-0000-00000F000000}">
      <formula1>SUM(N92,N93)</formula1>
    </dataValidation>
    <dataValidation type="custom" allowBlank="1" showInputMessage="1" showErrorMessage="1" sqref="N97 Y97" xr:uid="{00000000-0002-0000-0000-000010000000}">
      <formula1>SUM(N92,N93)</formula1>
    </dataValidation>
    <dataValidation type="custom" allowBlank="1" showInputMessage="1" showErrorMessage="1" sqref="N91 Y91" xr:uid="{00000000-0002-0000-0000-000011000000}">
      <formula1>SUM(N92,N93)</formula1>
    </dataValidation>
    <dataValidation type="list" allowBlank="1" showInputMessage="1" showErrorMessage="1" sqref="E11:G11" xr:uid="{00000000-0002-0000-0000-000012000000}">
      <formula1>$R$13:$R$25</formula1>
    </dataValidation>
    <dataValidation type="list" allowBlank="1" showInputMessage="1" showErrorMessage="1" sqref="E10:G10" xr:uid="{00000000-0002-0000-0000-000013000000}">
      <formula1>"2021,2020,2019,2018,2017,2016,2015"</formula1>
    </dataValidation>
    <dataValidation allowBlank="1" showInputMessage="1" showErrorMessage="1" errorTitle="Solo Números" error="Este campo solo acepta números" sqref="G145:M145 M65 R145:X145 X65" xr:uid="{00000000-0002-0000-0000-000014000000}"/>
    <dataValidation type="custom" allowBlank="1" showInputMessage="1" showErrorMessage="1" errorTitle="Formula" error="Este campo no es modificable" sqref="E24" xr:uid="{00000000-0002-0000-0000-000015000000}">
      <formula1>(E34)</formula1>
    </dataValidation>
    <dataValidation type="custom" allowBlank="1" showInputMessage="1" showErrorMessage="1" errorTitle="Formula" error="Este campo no es modificable" sqref="E25" xr:uid="{00000000-0002-0000-0000-000016000000}">
      <formula1>(F34)</formula1>
    </dataValidation>
    <dataValidation type="custom" allowBlank="1" showInputMessage="1" showErrorMessage="1" errorTitle="Formula" error="Este campo no es modificable" sqref="E27" xr:uid="{00000000-0002-0000-0000-000017000000}">
      <formula1>(P34)</formula1>
    </dataValidation>
    <dataValidation type="custom" allowBlank="1" showInputMessage="1" showErrorMessage="1" errorTitle="Formula" error="Este campo no es modificable" sqref="E28" xr:uid="{00000000-0002-0000-0000-000018000000}">
      <formula1>(Q34)</formula1>
    </dataValidation>
    <dataValidation type="custom" allowBlank="1" showInputMessage="1" showErrorMessage="1" errorTitle="Formula" error="Este campo no es modificable" sqref="J25" xr:uid="{00000000-0002-0000-0000-000019000000}">
      <formula1>SUM(E24,E27)</formula1>
    </dataValidation>
    <dataValidation type="custom" allowBlank="1" showInputMessage="1" showErrorMessage="1" errorTitle="Formula" error="Este campo no es modificable" sqref="J26" xr:uid="{00000000-0002-0000-0000-00001A00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30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6" t="s">
        <v>0</v>
      </c>
      <c r="B2" s="286"/>
      <c r="C2" s="286"/>
      <c r="D2" s="286"/>
      <c r="E2" s="286"/>
      <c r="F2" s="286"/>
      <c r="G2" s="112"/>
      <c r="H2" s="112"/>
      <c r="I2" s="113"/>
      <c r="J2" s="114"/>
    </row>
    <row r="3" spans="1:10" ht="15.75" customHeight="1" x14ac:dyDescent="0.25">
      <c r="A3" s="287" t="s">
        <v>240</v>
      </c>
      <c r="B3" s="287"/>
      <c r="C3" s="287"/>
      <c r="D3" s="287"/>
      <c r="E3" s="287"/>
      <c r="F3" s="287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9" t="s">
        <v>4</v>
      </c>
      <c r="E5" s="299"/>
      <c r="F5" s="29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300" t="s">
        <v>263</v>
      </c>
      <c r="E6" s="301"/>
      <c r="F6" s="30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8" t="str">
        <f>edo_Colima!E6</f>
        <v>Fiscalia del Estado de Colima</v>
      </c>
      <c r="E7" s="298"/>
      <c r="F7" s="29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8" t="str">
        <f>edo_Colima!E7</f>
        <v>Reporte de cierre del mes inmediato anterior</v>
      </c>
      <c r="E8" s="298"/>
      <c r="F8" s="29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44565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4" t="s">
        <v>11</v>
      </c>
      <c r="F11" s="284"/>
      <c r="G11" s="284"/>
      <c r="H11" s="284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Diciembre</v>
      </c>
      <c r="E12" s="294"/>
      <c r="F12" s="284"/>
      <c r="G12" s="284"/>
      <c r="H12" s="284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230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230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66" t="s">
        <v>251</v>
      </c>
      <c r="E28" s="267"/>
      <c r="F28" s="266" t="s">
        <v>252</v>
      </c>
      <c r="G28" s="267"/>
      <c r="H28" s="297" t="s">
        <v>253</v>
      </c>
      <c r="I28" s="267"/>
      <c r="J28" s="114"/>
    </row>
    <row r="29" spans="1:34" x14ac:dyDescent="0.25">
      <c r="A29" s="268" t="s">
        <v>45</v>
      </c>
      <c r="B29" s="280" t="s">
        <v>52</v>
      </c>
      <c r="C29" s="280" t="s">
        <v>53</v>
      </c>
      <c r="D29" s="280" t="s">
        <v>254</v>
      </c>
      <c r="E29" s="280" t="s">
        <v>49</v>
      </c>
      <c r="F29" s="280" t="s">
        <v>255</v>
      </c>
      <c r="G29" s="280" t="s">
        <v>49</v>
      </c>
      <c r="H29" s="280" t="s">
        <v>256</v>
      </c>
      <c r="I29" s="280" t="s">
        <v>49</v>
      </c>
      <c r="J29" s="114"/>
    </row>
    <row r="30" spans="1:34" ht="54" customHeight="1" x14ac:dyDescent="0.25">
      <c r="A30" s="270"/>
      <c r="B30" s="250"/>
      <c r="C30" s="250"/>
      <c r="D30" s="250"/>
      <c r="E30" s="250"/>
      <c r="F30" s="250"/>
      <c r="G30" s="250"/>
      <c r="H30" s="250"/>
      <c r="I30" s="250"/>
      <c r="J30" s="114"/>
    </row>
    <row r="31" spans="1:34" ht="15.75" customHeight="1" x14ac:dyDescent="0.25">
      <c r="A31" s="290" t="s">
        <v>33</v>
      </c>
      <c r="B31" s="291"/>
      <c r="C31" s="292"/>
      <c r="D31" s="148">
        <f>SUM(D32,D64,D74,D82,D146,D151,D155)</f>
        <v>0</v>
      </c>
      <c r="E31" s="149">
        <f>E82</f>
        <v>0</v>
      </c>
      <c r="F31" s="148">
        <f>SUM(F32,F64,F74,F82,F146,F151,F155)</f>
        <v>230</v>
      </c>
      <c r="G31" s="149">
        <f>G82</f>
        <v>8</v>
      </c>
      <c r="H31" s="149">
        <f>SUM(D31,F31)</f>
        <v>230</v>
      </c>
      <c r="I31" s="149">
        <f>SUM(E31,G31)</f>
        <v>8</v>
      </c>
      <c r="J31" s="114"/>
    </row>
    <row r="32" spans="1:34" ht="25.5" customHeight="1" x14ac:dyDescent="0.25">
      <c r="A32" s="249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28</v>
      </c>
      <c r="G32" s="215"/>
      <c r="H32" s="153">
        <f t="shared" ref="H32:I87" si="0">SUM(D32,F32)</f>
        <v>28</v>
      </c>
      <c r="I32" s="154"/>
      <c r="J32" s="114"/>
    </row>
    <row r="33" spans="1:10" x14ac:dyDescent="0.25">
      <c r="A33" s="249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5</v>
      </c>
      <c r="G33" s="215"/>
      <c r="H33" s="158">
        <f t="shared" si="0"/>
        <v>5</v>
      </c>
      <c r="I33" s="159"/>
      <c r="J33" s="114"/>
    </row>
    <row r="34" spans="1:10" x14ac:dyDescent="0.25">
      <c r="A34" s="249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</v>
      </c>
      <c r="G34" s="154"/>
      <c r="H34" s="163">
        <f t="shared" si="0"/>
        <v>2</v>
      </c>
      <c r="I34" s="219"/>
      <c r="J34" s="114"/>
    </row>
    <row r="35" spans="1:10" x14ac:dyDescent="0.25">
      <c r="A35" s="249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49"/>
      <c r="B36" s="160" t="s">
        <v>71</v>
      </c>
      <c r="C36" s="164" t="s">
        <v>72</v>
      </c>
      <c r="D36" s="165">
        <v>0</v>
      </c>
      <c r="E36" s="215"/>
      <c r="F36" s="165">
        <v>1</v>
      </c>
      <c r="G36" s="215"/>
      <c r="H36" s="163">
        <f t="shared" si="0"/>
        <v>1</v>
      </c>
      <c r="I36" s="217"/>
      <c r="J36" s="114"/>
    </row>
    <row r="37" spans="1:10" x14ac:dyDescent="0.25">
      <c r="A37" s="249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9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9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3</v>
      </c>
      <c r="G39" s="219"/>
      <c r="H39" s="163">
        <f t="shared" si="0"/>
        <v>3</v>
      </c>
      <c r="I39" s="219"/>
      <c r="J39" s="114"/>
    </row>
    <row r="40" spans="1:10" x14ac:dyDescent="0.25">
      <c r="A40" s="249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9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9"/>
      <c r="B42" s="160" t="s">
        <v>80</v>
      </c>
      <c r="C42" s="164" t="s">
        <v>81</v>
      </c>
      <c r="D42" s="165">
        <v>0</v>
      </c>
      <c r="E42" s="215"/>
      <c r="F42" s="165">
        <v>3</v>
      </c>
      <c r="G42" s="215"/>
      <c r="H42" s="163">
        <f t="shared" si="0"/>
        <v>3</v>
      </c>
      <c r="I42" s="217"/>
      <c r="J42" s="114"/>
    </row>
    <row r="43" spans="1:10" x14ac:dyDescent="0.25">
      <c r="A43" s="249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9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9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23</v>
      </c>
      <c r="G45" s="217"/>
      <c r="H45" s="158">
        <f t="shared" si="0"/>
        <v>23</v>
      </c>
      <c r="I45" s="219"/>
      <c r="J45" s="114"/>
    </row>
    <row r="46" spans="1:10" x14ac:dyDescent="0.25">
      <c r="A46" s="249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15</v>
      </c>
      <c r="G46" s="217"/>
      <c r="H46" s="163">
        <f t="shared" si="0"/>
        <v>15</v>
      </c>
      <c r="I46" s="219"/>
      <c r="J46" s="114"/>
    </row>
    <row r="47" spans="1:10" x14ac:dyDescent="0.25">
      <c r="A47" s="249"/>
      <c r="B47" s="160" t="s">
        <v>87</v>
      </c>
      <c r="C47" s="164" t="s">
        <v>70</v>
      </c>
      <c r="D47" s="165">
        <v>0</v>
      </c>
      <c r="E47" s="215"/>
      <c r="F47" s="165">
        <v>2</v>
      </c>
      <c r="G47" s="215"/>
      <c r="H47" s="163">
        <f t="shared" si="0"/>
        <v>2</v>
      </c>
      <c r="I47" s="217"/>
      <c r="J47" s="114"/>
    </row>
    <row r="48" spans="1:10" x14ac:dyDescent="0.25">
      <c r="A48" s="249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9"/>
      <c r="B49" s="160" t="s">
        <v>89</v>
      </c>
      <c r="C49" s="164" t="s">
        <v>74</v>
      </c>
      <c r="D49" s="165">
        <v>0</v>
      </c>
      <c r="E49" s="215"/>
      <c r="F49" s="165">
        <v>13</v>
      </c>
      <c r="G49" s="215"/>
      <c r="H49" s="163">
        <f t="shared" si="0"/>
        <v>13</v>
      </c>
      <c r="I49" s="217"/>
      <c r="J49" s="114"/>
    </row>
    <row r="50" spans="1:10" x14ac:dyDescent="0.25">
      <c r="A50" s="249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9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8</v>
      </c>
      <c r="G51" s="219"/>
      <c r="H51" s="163">
        <f t="shared" si="0"/>
        <v>8</v>
      </c>
      <c r="I51" s="219"/>
      <c r="J51" s="114"/>
    </row>
    <row r="52" spans="1:10" x14ac:dyDescent="0.25">
      <c r="A52" s="249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9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9"/>
      <c r="B54" s="160" t="s">
        <v>95</v>
      </c>
      <c r="C54" s="169" t="s">
        <v>81</v>
      </c>
      <c r="D54" s="165">
        <v>0</v>
      </c>
      <c r="E54" s="219"/>
      <c r="F54" s="165">
        <v>8</v>
      </c>
      <c r="G54" s="219"/>
      <c r="H54" s="163">
        <f t="shared" si="0"/>
        <v>8</v>
      </c>
      <c r="I54" s="219"/>
      <c r="J54" s="114"/>
    </row>
    <row r="55" spans="1:10" x14ac:dyDescent="0.25">
      <c r="A55" s="249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9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9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9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9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9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9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9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9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9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5</v>
      </c>
      <c r="G64" s="219"/>
      <c r="H64" s="153">
        <f t="shared" si="0"/>
        <v>5</v>
      </c>
      <c r="I64" s="219"/>
      <c r="J64" s="114"/>
    </row>
    <row r="65" spans="1:10" x14ac:dyDescent="0.25">
      <c r="A65" s="249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9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9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9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9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9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9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9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9"/>
      <c r="B73" s="155">
        <v>2.4</v>
      </c>
      <c r="C73" s="156" t="s">
        <v>120</v>
      </c>
      <c r="D73" s="165">
        <v>0</v>
      </c>
      <c r="E73" s="215"/>
      <c r="F73" s="165">
        <v>5</v>
      </c>
      <c r="G73" s="215"/>
      <c r="H73" s="163">
        <f t="shared" si="0"/>
        <v>5</v>
      </c>
      <c r="I73" s="217"/>
      <c r="J73" s="114"/>
    </row>
    <row r="74" spans="1:10" ht="25.5" customHeight="1" x14ac:dyDescent="0.25">
      <c r="A74" s="249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3</v>
      </c>
      <c r="G74" s="219"/>
      <c r="H74" s="153">
        <f t="shared" si="0"/>
        <v>3</v>
      </c>
      <c r="I74" s="219"/>
      <c r="J74" s="114"/>
    </row>
    <row r="75" spans="1:10" x14ac:dyDescent="0.25">
      <c r="A75" s="249"/>
      <c r="B75" s="155">
        <v>3.1</v>
      </c>
      <c r="C75" s="177" t="s">
        <v>123</v>
      </c>
      <c r="D75" s="178">
        <v>0</v>
      </c>
      <c r="E75" s="215"/>
      <c r="F75" s="178">
        <v>2</v>
      </c>
      <c r="G75" s="215"/>
      <c r="H75" s="163">
        <f t="shared" si="0"/>
        <v>2</v>
      </c>
      <c r="I75" s="217"/>
      <c r="J75" s="114"/>
    </row>
    <row r="76" spans="1:10" x14ac:dyDescent="0.25">
      <c r="A76" s="249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9"/>
      <c r="B77" s="155">
        <v>3.3</v>
      </c>
      <c r="C77" s="177" t="s">
        <v>125</v>
      </c>
      <c r="D77" s="178">
        <v>0</v>
      </c>
      <c r="E77" s="215"/>
      <c r="F77" s="178">
        <v>1</v>
      </c>
      <c r="G77" s="215"/>
      <c r="H77" s="163">
        <f t="shared" si="0"/>
        <v>1</v>
      </c>
      <c r="I77" s="217"/>
      <c r="J77" s="114"/>
    </row>
    <row r="78" spans="1:10" x14ac:dyDescent="0.25">
      <c r="A78" s="249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9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9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9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93</v>
      </c>
      <c r="G82" s="176">
        <f>SUM(G87,G100,G131)</f>
        <v>8</v>
      </c>
      <c r="H82" s="153">
        <f t="shared" si="0"/>
        <v>93</v>
      </c>
      <c r="I82" s="153">
        <f>SUM(E82,G82)</f>
        <v>8</v>
      </c>
      <c r="J82" s="114"/>
    </row>
    <row r="83" spans="1:10" ht="25.5" customHeight="1" x14ac:dyDescent="0.25">
      <c r="A83" s="25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49</v>
      </c>
      <c r="G83" s="180">
        <f>G82</f>
        <v>8</v>
      </c>
      <c r="H83" s="153">
        <f t="shared" si="0"/>
        <v>49</v>
      </c>
      <c r="I83" s="153">
        <f>SUM(E83,G83)</f>
        <v>8</v>
      </c>
      <c r="J83" s="114"/>
    </row>
    <row r="84" spans="1:10" x14ac:dyDescent="0.25">
      <c r="A84" s="25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6</v>
      </c>
      <c r="G84" s="224"/>
      <c r="H84" s="182">
        <f t="shared" si="0"/>
        <v>6</v>
      </c>
      <c r="I84" s="226"/>
      <c r="J84" s="114"/>
    </row>
    <row r="85" spans="1:10" x14ac:dyDescent="0.25">
      <c r="A85" s="25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5"/>
      <c r="B86" s="160" t="s">
        <v>137</v>
      </c>
      <c r="C86" s="164" t="s">
        <v>138</v>
      </c>
      <c r="D86" s="178">
        <v>0</v>
      </c>
      <c r="E86" s="225"/>
      <c r="F86" s="178">
        <v>6</v>
      </c>
      <c r="G86" s="225"/>
      <c r="H86" s="183">
        <f t="shared" si="0"/>
        <v>6</v>
      </c>
      <c r="I86" s="222"/>
      <c r="J86" s="114"/>
    </row>
    <row r="87" spans="1:10" x14ac:dyDescent="0.25">
      <c r="A87" s="25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8</v>
      </c>
      <c r="G87" s="184">
        <f>SUM(G88,G91,G94)</f>
        <v>8</v>
      </c>
      <c r="H87" s="158">
        <f t="shared" si="0"/>
        <v>8</v>
      </c>
      <c r="I87" s="170">
        <f t="shared" si="0"/>
        <v>8</v>
      </c>
      <c r="J87" s="114"/>
    </row>
    <row r="88" spans="1:10" x14ac:dyDescent="0.25">
      <c r="A88" s="25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2</v>
      </c>
      <c r="G88" s="185">
        <f>SUM(G89,G90)</f>
        <v>2</v>
      </c>
      <c r="H88" s="186">
        <f t="shared" ref="H88:I119" si="1">SUM(D88,F88)</f>
        <v>2</v>
      </c>
      <c r="I88" s="186">
        <f t="shared" si="1"/>
        <v>2</v>
      </c>
      <c r="J88" s="114"/>
    </row>
    <row r="89" spans="1:10" x14ac:dyDescent="0.25">
      <c r="A89" s="25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5"/>
      <c r="B90" s="160" t="s">
        <v>144</v>
      </c>
      <c r="C90" s="187" t="s">
        <v>138</v>
      </c>
      <c r="D90" s="178">
        <v>0</v>
      </c>
      <c r="E90" s="178">
        <v>0</v>
      </c>
      <c r="F90" s="178">
        <v>2</v>
      </c>
      <c r="G90" s="178">
        <v>2</v>
      </c>
      <c r="H90" s="207">
        <f t="shared" si="1"/>
        <v>2</v>
      </c>
      <c r="I90" s="207">
        <f t="shared" si="1"/>
        <v>2</v>
      </c>
      <c r="J90" s="114"/>
    </row>
    <row r="91" spans="1:10" x14ac:dyDescent="0.25">
      <c r="A91" s="25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6</v>
      </c>
      <c r="G91" s="185">
        <f>SUM(G92,G93)</f>
        <v>6</v>
      </c>
      <c r="H91" s="186">
        <f t="shared" si="1"/>
        <v>6</v>
      </c>
      <c r="I91" s="186">
        <f t="shared" si="1"/>
        <v>6</v>
      </c>
      <c r="J91" s="114"/>
    </row>
    <row r="92" spans="1:10" x14ac:dyDescent="0.25">
      <c r="A92" s="25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5"/>
      <c r="B93" s="160" t="s">
        <v>148</v>
      </c>
      <c r="C93" s="187" t="s">
        <v>138</v>
      </c>
      <c r="D93" s="178">
        <v>0</v>
      </c>
      <c r="E93" s="178">
        <v>0</v>
      </c>
      <c r="F93" s="178">
        <v>6</v>
      </c>
      <c r="G93" s="178">
        <v>6</v>
      </c>
      <c r="H93" s="207">
        <f t="shared" si="1"/>
        <v>6</v>
      </c>
      <c r="I93" s="207">
        <f t="shared" si="1"/>
        <v>6</v>
      </c>
      <c r="J93" s="114"/>
    </row>
    <row r="94" spans="1:10" ht="25.5" customHeight="1" x14ac:dyDescent="0.25">
      <c r="A94" s="25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1</v>
      </c>
      <c r="G103" s="214"/>
      <c r="H103" s="183">
        <f t="shared" si="1"/>
        <v>1</v>
      </c>
      <c r="I103" s="214"/>
      <c r="J103" s="114"/>
    </row>
    <row r="104" spans="1:10" x14ac:dyDescent="0.25">
      <c r="A104" s="25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5"/>
      <c r="B105" s="160" t="s">
        <v>164</v>
      </c>
      <c r="C105" s="164" t="s">
        <v>138</v>
      </c>
      <c r="D105" s="165">
        <v>0</v>
      </c>
      <c r="E105" s="214"/>
      <c r="F105" s="165">
        <v>1</v>
      </c>
      <c r="G105" s="214"/>
      <c r="H105" s="183">
        <f t="shared" si="1"/>
        <v>1</v>
      </c>
      <c r="I105" s="214"/>
      <c r="J105" s="114"/>
    </row>
    <row r="106" spans="1:10" ht="25.5" customHeight="1" x14ac:dyDescent="0.25">
      <c r="A106" s="25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8</v>
      </c>
      <c r="G121" s="214"/>
      <c r="H121" s="183">
        <f t="shared" si="2"/>
        <v>8</v>
      </c>
      <c r="I121" s="214"/>
      <c r="J121" s="114"/>
    </row>
    <row r="122" spans="1:10" x14ac:dyDescent="0.25">
      <c r="A122" s="255"/>
      <c r="B122" s="160" t="s">
        <v>187</v>
      </c>
      <c r="C122" s="164" t="s">
        <v>136</v>
      </c>
      <c r="D122" s="165">
        <v>0</v>
      </c>
      <c r="E122" s="214"/>
      <c r="F122" s="165">
        <v>1</v>
      </c>
      <c r="G122" s="214"/>
      <c r="H122" s="183">
        <f t="shared" si="2"/>
        <v>1</v>
      </c>
      <c r="I122" s="214"/>
      <c r="J122" s="114"/>
    </row>
    <row r="123" spans="1:10" x14ac:dyDescent="0.25">
      <c r="A123" s="255"/>
      <c r="B123" s="160" t="s">
        <v>188</v>
      </c>
      <c r="C123" s="164" t="s">
        <v>138</v>
      </c>
      <c r="D123" s="165">
        <v>0</v>
      </c>
      <c r="E123" s="214"/>
      <c r="F123" s="165">
        <v>7</v>
      </c>
      <c r="G123" s="214"/>
      <c r="H123" s="183">
        <f t="shared" si="2"/>
        <v>7</v>
      </c>
      <c r="I123" s="214"/>
      <c r="J123" s="114"/>
    </row>
    <row r="124" spans="1:10" x14ac:dyDescent="0.25">
      <c r="A124" s="25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26</v>
      </c>
      <c r="G137" s="214"/>
      <c r="H137" s="183">
        <f t="shared" si="2"/>
        <v>26</v>
      </c>
      <c r="I137" s="214"/>
      <c r="J137" s="114"/>
    </row>
    <row r="138" spans="1:10" ht="21.75" customHeight="1" x14ac:dyDescent="0.25">
      <c r="A138" s="25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5"/>
      <c r="B139" s="160" t="s">
        <v>210</v>
      </c>
      <c r="C139" s="164" t="s">
        <v>138</v>
      </c>
      <c r="D139" s="165">
        <v>0</v>
      </c>
      <c r="E139" s="214"/>
      <c r="F139" s="165">
        <v>26</v>
      </c>
      <c r="G139" s="214"/>
      <c r="H139" s="183">
        <f t="shared" si="2"/>
        <v>26</v>
      </c>
      <c r="I139" s="214"/>
      <c r="J139" s="114"/>
    </row>
    <row r="140" spans="1:10" x14ac:dyDescent="0.25">
      <c r="A140" s="255"/>
      <c r="B140" s="155">
        <v>4.2</v>
      </c>
      <c r="C140" s="177" t="s">
        <v>211</v>
      </c>
      <c r="D140" s="165">
        <v>0</v>
      </c>
      <c r="E140" s="215"/>
      <c r="F140" s="165">
        <v>6</v>
      </c>
      <c r="G140" s="215"/>
      <c r="H140" s="163">
        <f t="shared" si="2"/>
        <v>6</v>
      </c>
      <c r="I140" s="217"/>
      <c r="J140" s="114"/>
    </row>
    <row r="141" spans="1:10" x14ac:dyDescent="0.25">
      <c r="A141" s="255"/>
      <c r="B141" s="155">
        <v>4.3</v>
      </c>
      <c r="C141" s="177" t="s">
        <v>212</v>
      </c>
      <c r="D141" s="165">
        <v>0</v>
      </c>
      <c r="E141" s="215"/>
      <c r="F141" s="165">
        <v>4</v>
      </c>
      <c r="G141" s="215"/>
      <c r="H141" s="163">
        <f t="shared" si="2"/>
        <v>4</v>
      </c>
      <c r="I141" s="217"/>
      <c r="J141" s="114"/>
    </row>
    <row r="142" spans="1:10" ht="24.75" customHeight="1" x14ac:dyDescent="0.25">
      <c r="A142" s="255"/>
      <c r="B142" s="155">
        <v>4.4000000000000004</v>
      </c>
      <c r="C142" s="177" t="s">
        <v>213</v>
      </c>
      <c r="D142" s="165">
        <v>0</v>
      </c>
      <c r="E142" s="215"/>
      <c r="F142" s="165">
        <v>2</v>
      </c>
      <c r="G142" s="215"/>
      <c r="H142" s="163">
        <f t="shared" si="2"/>
        <v>2</v>
      </c>
      <c r="I142" s="217"/>
      <c r="J142" s="114"/>
    </row>
    <row r="143" spans="1:10" x14ac:dyDescent="0.25">
      <c r="A143" s="255"/>
      <c r="B143" s="155">
        <v>4.5</v>
      </c>
      <c r="C143" s="177" t="s">
        <v>214</v>
      </c>
      <c r="D143" s="165">
        <v>0</v>
      </c>
      <c r="E143" s="215"/>
      <c r="F143" s="165">
        <v>26</v>
      </c>
      <c r="G143" s="215"/>
      <c r="H143" s="163">
        <f t="shared" si="2"/>
        <v>26</v>
      </c>
      <c r="I143" s="218"/>
      <c r="J143" s="114"/>
    </row>
    <row r="144" spans="1:10" x14ac:dyDescent="0.25">
      <c r="A144" s="255"/>
      <c r="B144" s="155">
        <v>4.5999999999999996</v>
      </c>
      <c r="C144" s="177" t="s">
        <v>215</v>
      </c>
      <c r="D144" s="165">
        <v>0</v>
      </c>
      <c r="E144" s="215"/>
      <c r="F144" s="165">
        <v>4</v>
      </c>
      <c r="G144" s="215"/>
      <c r="H144" s="163">
        <f t="shared" si="2"/>
        <v>4</v>
      </c>
      <c r="I144" s="219"/>
      <c r="J144" s="114"/>
    </row>
    <row r="145" spans="1:10" ht="29.25" customHeight="1" x14ac:dyDescent="0.25">
      <c r="A145" s="256"/>
      <c r="B145" s="155">
        <v>4.7</v>
      </c>
      <c r="C145" s="172" t="s">
        <v>216</v>
      </c>
      <c r="D145" s="165">
        <v>0</v>
      </c>
      <c r="E145" s="215"/>
      <c r="F145" s="165">
        <v>2</v>
      </c>
      <c r="G145" s="215"/>
      <c r="H145" s="163">
        <f t="shared" si="2"/>
        <v>2</v>
      </c>
      <c r="I145" s="219"/>
      <c r="J145" s="114"/>
    </row>
    <row r="146" spans="1:10" ht="21" customHeight="1" x14ac:dyDescent="0.25">
      <c r="A146" s="249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53</v>
      </c>
      <c r="G146" s="216"/>
      <c r="H146" s="153">
        <f t="shared" si="2"/>
        <v>53</v>
      </c>
      <c r="I146" s="217"/>
      <c r="J146" s="114"/>
    </row>
    <row r="147" spans="1:10" x14ac:dyDescent="0.25">
      <c r="A147" s="249"/>
      <c r="B147" s="155">
        <v>5.0999999999999996</v>
      </c>
      <c r="C147" s="177" t="s">
        <v>219</v>
      </c>
      <c r="D147" s="165">
        <v>0</v>
      </c>
      <c r="E147" s="215"/>
      <c r="F147" s="165">
        <v>45</v>
      </c>
      <c r="G147" s="215"/>
      <c r="H147" s="163">
        <f t="shared" si="2"/>
        <v>45</v>
      </c>
      <c r="I147" s="217"/>
      <c r="J147" s="114"/>
    </row>
    <row r="148" spans="1:10" ht="38.25" customHeight="1" x14ac:dyDescent="0.25">
      <c r="A148" s="249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9"/>
      <c r="B149" s="155">
        <v>5.3</v>
      </c>
      <c r="C149" s="177" t="s">
        <v>221</v>
      </c>
      <c r="D149" s="165">
        <v>0</v>
      </c>
      <c r="E149" s="215"/>
      <c r="F149" s="165">
        <v>8</v>
      </c>
      <c r="G149" s="215"/>
      <c r="H149" s="163">
        <f t="shared" si="2"/>
        <v>8</v>
      </c>
      <c r="I149" s="217"/>
      <c r="J149" s="114"/>
    </row>
    <row r="150" spans="1:10" x14ac:dyDescent="0.25">
      <c r="A150" s="249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9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9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9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9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9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48</v>
      </c>
      <c r="G155" s="219"/>
      <c r="H155" s="153">
        <f t="shared" si="2"/>
        <v>48</v>
      </c>
      <c r="I155" s="218"/>
      <c r="J155" s="114"/>
    </row>
    <row r="156" spans="1:10" x14ac:dyDescent="0.25">
      <c r="A156" s="249"/>
      <c r="B156" s="155">
        <v>7.1</v>
      </c>
      <c r="C156" s="177" t="s">
        <v>230</v>
      </c>
      <c r="D156" s="165">
        <v>0</v>
      </c>
      <c r="E156" s="215"/>
      <c r="F156" s="165">
        <v>15</v>
      </c>
      <c r="G156" s="215"/>
      <c r="H156" s="163">
        <f t="shared" si="2"/>
        <v>15</v>
      </c>
      <c r="I156" s="159"/>
      <c r="J156" s="114"/>
    </row>
    <row r="157" spans="1:10" ht="24.75" customHeight="1" x14ac:dyDescent="0.25">
      <c r="A157" s="249"/>
      <c r="B157" s="155">
        <v>7.2</v>
      </c>
      <c r="C157" s="177" t="s">
        <v>231</v>
      </c>
      <c r="D157" s="165">
        <v>0</v>
      </c>
      <c r="E157" s="215"/>
      <c r="F157" s="165">
        <v>17</v>
      </c>
      <c r="G157" s="215"/>
      <c r="H157" s="163">
        <f t="shared" si="2"/>
        <v>17</v>
      </c>
      <c r="I157" s="159"/>
      <c r="J157" s="114"/>
    </row>
    <row r="158" spans="1:10" x14ac:dyDescent="0.25">
      <c r="A158" s="249"/>
      <c r="B158" s="155">
        <v>7.3</v>
      </c>
      <c r="C158" s="177" t="s">
        <v>232</v>
      </c>
      <c r="D158" s="165">
        <v>0</v>
      </c>
      <c r="E158" s="215"/>
      <c r="F158" s="165">
        <v>4</v>
      </c>
      <c r="G158" s="215"/>
      <c r="H158" s="163">
        <f t="shared" si="2"/>
        <v>4</v>
      </c>
      <c r="I158" s="159"/>
      <c r="J158" s="114"/>
    </row>
    <row r="159" spans="1:10" x14ac:dyDescent="0.25">
      <c r="A159" s="249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9"/>
      <c r="B160" s="155">
        <v>7.5</v>
      </c>
      <c r="C160" s="177" t="s">
        <v>234</v>
      </c>
      <c r="D160" s="165">
        <v>0</v>
      </c>
      <c r="E160" s="215"/>
      <c r="F160" s="165">
        <v>1</v>
      </c>
      <c r="G160" s="215"/>
      <c r="H160" s="163">
        <f t="shared" si="2"/>
        <v>1</v>
      </c>
      <c r="I160" s="159"/>
      <c r="J160" s="114"/>
    </row>
    <row r="161" spans="1:10" x14ac:dyDescent="0.25">
      <c r="A161" s="249"/>
      <c r="B161" s="155">
        <v>7.6</v>
      </c>
      <c r="C161" s="177" t="s">
        <v>235</v>
      </c>
      <c r="D161" s="165">
        <v>0</v>
      </c>
      <c r="E161" s="215"/>
      <c r="F161" s="165">
        <v>6</v>
      </c>
      <c r="G161" s="215"/>
      <c r="H161" s="163">
        <f t="shared" si="2"/>
        <v>6</v>
      </c>
      <c r="I161" s="159"/>
      <c r="J161" s="114"/>
    </row>
    <row r="162" spans="1:10" x14ac:dyDescent="0.25">
      <c r="A162" s="249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9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9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9"/>
      <c r="B165" s="193">
        <v>7.1</v>
      </c>
      <c r="C165" s="172" t="s">
        <v>239</v>
      </c>
      <c r="D165" s="165">
        <v>0</v>
      </c>
      <c r="E165" s="215"/>
      <c r="F165" s="165">
        <v>5</v>
      </c>
      <c r="G165" s="215"/>
      <c r="H165" s="163">
        <f t="shared" si="2"/>
        <v>5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900-000000000000}">
      <formula1>D31</formula1>
    </dataValidation>
    <dataValidation type="custom" allowBlank="1" showInputMessage="1" showErrorMessage="1" errorTitle="Formula" error="Esta campo no es modificable" sqref="D26" xr:uid="{00000000-0002-0000-0900-000001000000}">
      <formula1>F31</formula1>
    </dataValidation>
    <dataValidation type="custom" allowBlank="1" showInputMessage="1" showErrorMessage="1" errorTitle="Formula" error="Esta campo no es modificable" sqref="H25" xr:uid="{00000000-0002-0000-0900-000002000000}">
      <formula1>SUM(D24,D26)</formula1>
    </dataValidation>
    <dataValidation allowBlank="1" showInputMessage="1" showErrorMessage="1" errorTitle="Solo Numeros" error="Este campo solo acepta números" sqref="D89:G90 D92:G93 D95:G96" xr:uid="{00000000-0002-0000-0900-000003000000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0000000-0002-0000-0900-00000400000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29" zoomScale="80" zoomScaleNormal="80" zoomScaleSheetLayoutView="80" workbookViewId="0">
      <selection activeCell="F55" sqref="F5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6" t="s">
        <v>0</v>
      </c>
      <c r="B2" s="286"/>
      <c r="C2" s="286"/>
      <c r="D2" s="286"/>
      <c r="E2" s="286"/>
      <c r="F2" s="286"/>
      <c r="G2" s="112"/>
      <c r="H2" s="112"/>
      <c r="I2" s="113"/>
      <c r="J2" s="114"/>
    </row>
    <row r="3" spans="1:10" ht="15.75" customHeight="1" x14ac:dyDescent="0.25">
      <c r="A3" s="287" t="s">
        <v>240</v>
      </c>
      <c r="B3" s="287"/>
      <c r="C3" s="287"/>
      <c r="D3" s="287"/>
      <c r="E3" s="287"/>
      <c r="F3" s="287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9" t="s">
        <v>4</v>
      </c>
      <c r="E5" s="299"/>
      <c r="F5" s="29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300" t="s">
        <v>264</v>
      </c>
      <c r="E6" s="301"/>
      <c r="F6" s="30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8" t="str">
        <f>edo_Colima!E6</f>
        <v>Fiscalia del Estado de Colima</v>
      </c>
      <c r="E7" s="298"/>
      <c r="F7" s="29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8" t="str">
        <f>edo_Colima!E7</f>
        <v>Reporte de cierre del mes inmediato anterior</v>
      </c>
      <c r="E8" s="298"/>
      <c r="F8" s="29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44565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4" t="s">
        <v>11</v>
      </c>
      <c r="F11" s="284"/>
      <c r="G11" s="284"/>
      <c r="H11" s="284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Diciembre</v>
      </c>
      <c r="E12" s="294"/>
      <c r="F12" s="284"/>
      <c r="G12" s="284"/>
      <c r="H12" s="284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431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431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66" t="s">
        <v>251</v>
      </c>
      <c r="E28" s="267"/>
      <c r="F28" s="266" t="s">
        <v>252</v>
      </c>
      <c r="G28" s="267"/>
      <c r="H28" s="297" t="s">
        <v>253</v>
      </c>
      <c r="I28" s="267"/>
      <c r="J28" s="114"/>
    </row>
    <row r="29" spans="1:34" x14ac:dyDescent="0.25">
      <c r="A29" s="268" t="s">
        <v>45</v>
      </c>
      <c r="B29" s="280" t="s">
        <v>52</v>
      </c>
      <c r="C29" s="280" t="s">
        <v>53</v>
      </c>
      <c r="D29" s="280" t="s">
        <v>254</v>
      </c>
      <c r="E29" s="280" t="s">
        <v>49</v>
      </c>
      <c r="F29" s="280" t="s">
        <v>255</v>
      </c>
      <c r="G29" s="280" t="s">
        <v>49</v>
      </c>
      <c r="H29" s="280" t="s">
        <v>256</v>
      </c>
      <c r="I29" s="280" t="s">
        <v>49</v>
      </c>
      <c r="J29" s="114"/>
    </row>
    <row r="30" spans="1:34" ht="54" customHeight="1" x14ac:dyDescent="0.25">
      <c r="A30" s="270"/>
      <c r="B30" s="250"/>
      <c r="C30" s="250"/>
      <c r="D30" s="250"/>
      <c r="E30" s="250"/>
      <c r="F30" s="250"/>
      <c r="G30" s="250"/>
      <c r="H30" s="250"/>
      <c r="I30" s="250"/>
      <c r="J30" s="114"/>
    </row>
    <row r="31" spans="1:34" ht="15.75" customHeight="1" x14ac:dyDescent="0.25">
      <c r="A31" s="290" t="s">
        <v>33</v>
      </c>
      <c r="B31" s="291"/>
      <c r="C31" s="292"/>
      <c r="D31" s="148">
        <f>SUM(D32,D64,D74,D82,D146,D151,D155)</f>
        <v>0</v>
      </c>
      <c r="E31" s="149">
        <f>E82</f>
        <v>0</v>
      </c>
      <c r="F31" s="148">
        <f>SUM(F32,F64,F74,F82,F146,F151,F155)</f>
        <v>431</v>
      </c>
      <c r="G31" s="149">
        <f>G82</f>
        <v>21</v>
      </c>
      <c r="H31" s="149">
        <f>SUM(D31,F31)</f>
        <v>431</v>
      </c>
      <c r="I31" s="149">
        <f>SUM(E31,G31)</f>
        <v>21</v>
      </c>
      <c r="J31" s="114"/>
    </row>
    <row r="32" spans="1:34" ht="25.5" customHeight="1" x14ac:dyDescent="0.25">
      <c r="A32" s="249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36</v>
      </c>
      <c r="G32" s="215"/>
      <c r="H32" s="153">
        <f t="shared" ref="H32:I87" si="0">SUM(D32,F32)</f>
        <v>36</v>
      </c>
      <c r="I32" s="154"/>
      <c r="J32" s="114"/>
    </row>
    <row r="33" spans="1:10" x14ac:dyDescent="0.25">
      <c r="A33" s="249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4</v>
      </c>
      <c r="G33" s="215"/>
      <c r="H33" s="158">
        <f t="shared" si="0"/>
        <v>4</v>
      </c>
      <c r="I33" s="159"/>
      <c r="J33" s="114"/>
    </row>
    <row r="34" spans="1:10" x14ac:dyDescent="0.25">
      <c r="A34" s="249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</v>
      </c>
      <c r="G34" s="154"/>
      <c r="H34" s="163">
        <f t="shared" si="0"/>
        <v>2</v>
      </c>
      <c r="I34" s="219"/>
      <c r="J34" s="114"/>
    </row>
    <row r="35" spans="1:10" x14ac:dyDescent="0.25">
      <c r="A35" s="249"/>
      <c r="B35" s="160" t="s">
        <v>69</v>
      </c>
      <c r="C35" s="164" t="s">
        <v>70</v>
      </c>
      <c r="D35" s="165">
        <v>0</v>
      </c>
      <c r="E35" s="215"/>
      <c r="F35" s="165">
        <v>2</v>
      </c>
      <c r="G35" s="215"/>
      <c r="H35" s="163">
        <f t="shared" si="0"/>
        <v>2</v>
      </c>
      <c r="I35" s="217"/>
      <c r="J35" s="114"/>
    </row>
    <row r="36" spans="1:10" x14ac:dyDescent="0.25">
      <c r="A36" s="249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9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9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9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2</v>
      </c>
      <c r="G39" s="219"/>
      <c r="H39" s="163">
        <f t="shared" si="0"/>
        <v>2</v>
      </c>
      <c r="I39" s="219"/>
      <c r="J39" s="114"/>
    </row>
    <row r="40" spans="1:10" x14ac:dyDescent="0.25">
      <c r="A40" s="249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9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9"/>
      <c r="B42" s="160" t="s">
        <v>80</v>
      </c>
      <c r="C42" s="164" t="s">
        <v>81</v>
      </c>
      <c r="D42" s="165">
        <v>0</v>
      </c>
      <c r="E42" s="215"/>
      <c r="F42" s="165">
        <v>2</v>
      </c>
      <c r="G42" s="215"/>
      <c r="H42" s="163">
        <f t="shared" si="0"/>
        <v>2</v>
      </c>
      <c r="I42" s="217"/>
      <c r="J42" s="114"/>
    </row>
    <row r="43" spans="1:10" x14ac:dyDescent="0.25">
      <c r="A43" s="249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9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9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32</v>
      </c>
      <c r="G45" s="217"/>
      <c r="H45" s="158">
        <f t="shared" si="0"/>
        <v>32</v>
      </c>
      <c r="I45" s="219"/>
      <c r="J45" s="114"/>
    </row>
    <row r="46" spans="1:10" x14ac:dyDescent="0.25">
      <c r="A46" s="249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16</v>
      </c>
      <c r="G46" s="217"/>
      <c r="H46" s="163">
        <f t="shared" si="0"/>
        <v>16</v>
      </c>
      <c r="I46" s="219"/>
      <c r="J46" s="114"/>
    </row>
    <row r="47" spans="1:10" x14ac:dyDescent="0.25">
      <c r="A47" s="249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9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9"/>
      <c r="B49" s="160" t="s">
        <v>89</v>
      </c>
      <c r="C49" s="164" t="s">
        <v>74</v>
      </c>
      <c r="D49" s="165">
        <v>0</v>
      </c>
      <c r="E49" s="215"/>
      <c r="F49" s="165">
        <v>16</v>
      </c>
      <c r="G49" s="215"/>
      <c r="H49" s="163">
        <f t="shared" si="0"/>
        <v>16</v>
      </c>
      <c r="I49" s="217"/>
      <c r="J49" s="114"/>
    </row>
    <row r="50" spans="1:10" x14ac:dyDescent="0.25">
      <c r="A50" s="249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9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16</v>
      </c>
      <c r="G51" s="219"/>
      <c r="H51" s="163">
        <f t="shared" si="0"/>
        <v>16</v>
      </c>
      <c r="I51" s="219"/>
      <c r="J51" s="114"/>
    </row>
    <row r="52" spans="1:10" x14ac:dyDescent="0.25">
      <c r="A52" s="249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9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9"/>
      <c r="B54" s="160" t="s">
        <v>95</v>
      </c>
      <c r="C54" s="169" t="s">
        <v>81</v>
      </c>
      <c r="D54" s="165">
        <v>0</v>
      </c>
      <c r="E54" s="219"/>
      <c r="F54" s="165">
        <v>16</v>
      </c>
      <c r="G54" s="219"/>
      <c r="H54" s="163">
        <f t="shared" si="0"/>
        <v>16</v>
      </c>
      <c r="I54" s="219"/>
      <c r="J54" s="114"/>
    </row>
    <row r="55" spans="1:10" x14ac:dyDescent="0.25">
      <c r="A55" s="249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9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9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9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9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9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9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9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9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9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5</v>
      </c>
      <c r="G64" s="219"/>
      <c r="H64" s="153">
        <f t="shared" si="0"/>
        <v>5</v>
      </c>
      <c r="I64" s="219"/>
      <c r="J64" s="114"/>
    </row>
    <row r="65" spans="1:10" x14ac:dyDescent="0.25">
      <c r="A65" s="249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9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9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9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9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9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9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9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9"/>
      <c r="B73" s="155">
        <v>2.4</v>
      </c>
      <c r="C73" s="156" t="s">
        <v>120</v>
      </c>
      <c r="D73" s="165">
        <v>0</v>
      </c>
      <c r="E73" s="215"/>
      <c r="F73" s="165">
        <v>5</v>
      </c>
      <c r="G73" s="215"/>
      <c r="H73" s="163">
        <f t="shared" si="0"/>
        <v>5</v>
      </c>
      <c r="I73" s="217"/>
      <c r="J73" s="114"/>
    </row>
    <row r="74" spans="1:10" ht="25.5" customHeight="1" x14ac:dyDescent="0.25">
      <c r="A74" s="249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5</v>
      </c>
      <c r="G74" s="219"/>
      <c r="H74" s="153">
        <f t="shared" si="0"/>
        <v>5</v>
      </c>
      <c r="I74" s="219"/>
      <c r="J74" s="114"/>
    </row>
    <row r="75" spans="1:10" x14ac:dyDescent="0.25">
      <c r="A75" s="249"/>
      <c r="B75" s="155">
        <v>3.1</v>
      </c>
      <c r="C75" s="177" t="s">
        <v>123</v>
      </c>
      <c r="D75" s="178">
        <v>0</v>
      </c>
      <c r="E75" s="215"/>
      <c r="F75" s="178">
        <v>4</v>
      </c>
      <c r="G75" s="215"/>
      <c r="H75" s="163">
        <f t="shared" si="0"/>
        <v>4</v>
      </c>
      <c r="I75" s="217"/>
      <c r="J75" s="114"/>
    </row>
    <row r="76" spans="1:10" x14ac:dyDescent="0.25">
      <c r="A76" s="249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9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9"/>
      <c r="B78" s="155">
        <v>3.4</v>
      </c>
      <c r="C78" s="177" t="s">
        <v>126</v>
      </c>
      <c r="D78" s="178">
        <v>0</v>
      </c>
      <c r="E78" s="215"/>
      <c r="F78" s="178">
        <v>1</v>
      </c>
      <c r="G78" s="215"/>
      <c r="H78" s="163">
        <f t="shared" si="0"/>
        <v>1</v>
      </c>
      <c r="I78" s="217"/>
      <c r="J78" s="114"/>
    </row>
    <row r="79" spans="1:10" x14ac:dyDescent="0.25">
      <c r="A79" s="249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9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9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220</v>
      </c>
      <c r="G82" s="176">
        <f>SUM(G87,G100,G131)</f>
        <v>21</v>
      </c>
      <c r="H82" s="153">
        <f t="shared" si="0"/>
        <v>220</v>
      </c>
      <c r="I82" s="153">
        <f>SUM(E82,G82)</f>
        <v>21</v>
      </c>
      <c r="J82" s="114"/>
    </row>
    <row r="83" spans="1:10" ht="25.5" customHeight="1" x14ac:dyDescent="0.25">
      <c r="A83" s="25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120</v>
      </c>
      <c r="G83" s="180">
        <f>G82</f>
        <v>21</v>
      </c>
      <c r="H83" s="153">
        <f t="shared" si="0"/>
        <v>120</v>
      </c>
      <c r="I83" s="153">
        <f>SUM(E83,G83)</f>
        <v>21</v>
      </c>
      <c r="J83" s="114"/>
    </row>
    <row r="84" spans="1:10" x14ac:dyDescent="0.25">
      <c r="A84" s="25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43</v>
      </c>
      <c r="G84" s="224"/>
      <c r="H84" s="182">
        <f t="shared" si="0"/>
        <v>43</v>
      </c>
      <c r="I84" s="226"/>
      <c r="J84" s="114"/>
    </row>
    <row r="85" spans="1:10" x14ac:dyDescent="0.25">
      <c r="A85" s="25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5"/>
      <c r="B86" s="160" t="s">
        <v>137</v>
      </c>
      <c r="C86" s="164" t="s">
        <v>138</v>
      </c>
      <c r="D86" s="178">
        <v>0</v>
      </c>
      <c r="E86" s="225"/>
      <c r="F86" s="178">
        <v>43</v>
      </c>
      <c r="G86" s="225"/>
      <c r="H86" s="183">
        <f t="shared" si="0"/>
        <v>43</v>
      </c>
      <c r="I86" s="222"/>
      <c r="J86" s="114"/>
    </row>
    <row r="87" spans="1:10" x14ac:dyDescent="0.25">
      <c r="A87" s="25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21</v>
      </c>
      <c r="G87" s="184">
        <f>SUM(G88,G91,G94)</f>
        <v>21</v>
      </c>
      <c r="H87" s="158">
        <f t="shared" si="0"/>
        <v>21</v>
      </c>
      <c r="I87" s="170">
        <f t="shared" si="0"/>
        <v>21</v>
      </c>
      <c r="J87" s="114"/>
    </row>
    <row r="88" spans="1:10" x14ac:dyDescent="0.25">
      <c r="A88" s="25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14</v>
      </c>
      <c r="G88" s="185">
        <f>SUM(G89,G90)</f>
        <v>14</v>
      </c>
      <c r="H88" s="186">
        <f t="shared" ref="H88:I119" si="1">SUM(D88,F88)</f>
        <v>14</v>
      </c>
      <c r="I88" s="186">
        <f t="shared" si="1"/>
        <v>14</v>
      </c>
      <c r="J88" s="114"/>
    </row>
    <row r="89" spans="1:10" x14ac:dyDescent="0.25">
      <c r="A89" s="25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5"/>
      <c r="B90" s="160" t="s">
        <v>144</v>
      </c>
      <c r="C90" s="187" t="s">
        <v>138</v>
      </c>
      <c r="D90" s="178">
        <v>0</v>
      </c>
      <c r="E90" s="178">
        <v>0</v>
      </c>
      <c r="F90" s="178">
        <v>14</v>
      </c>
      <c r="G90" s="178">
        <v>14</v>
      </c>
      <c r="H90" s="207">
        <f t="shared" si="1"/>
        <v>14</v>
      </c>
      <c r="I90" s="207">
        <f t="shared" si="1"/>
        <v>14</v>
      </c>
      <c r="J90" s="114"/>
    </row>
    <row r="91" spans="1:10" x14ac:dyDescent="0.25">
      <c r="A91" s="25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7</v>
      </c>
      <c r="G91" s="185">
        <f>SUM(G92,G93)</f>
        <v>7</v>
      </c>
      <c r="H91" s="186">
        <f t="shared" si="1"/>
        <v>7</v>
      </c>
      <c r="I91" s="186">
        <f t="shared" si="1"/>
        <v>7</v>
      </c>
      <c r="J91" s="114"/>
    </row>
    <row r="92" spans="1:10" x14ac:dyDescent="0.25">
      <c r="A92" s="25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5"/>
      <c r="B93" s="160" t="s">
        <v>148</v>
      </c>
      <c r="C93" s="187" t="s">
        <v>138</v>
      </c>
      <c r="D93" s="178">
        <v>0</v>
      </c>
      <c r="E93" s="178">
        <v>0</v>
      </c>
      <c r="F93" s="178">
        <v>7</v>
      </c>
      <c r="G93" s="178">
        <v>7</v>
      </c>
      <c r="H93" s="207">
        <f t="shared" si="1"/>
        <v>7</v>
      </c>
      <c r="I93" s="207">
        <f t="shared" si="1"/>
        <v>7</v>
      </c>
      <c r="J93" s="114"/>
    </row>
    <row r="94" spans="1:10" ht="25.5" customHeight="1" x14ac:dyDescent="0.25">
      <c r="A94" s="25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2</v>
      </c>
      <c r="G103" s="214"/>
      <c r="H103" s="183">
        <f t="shared" si="1"/>
        <v>2</v>
      </c>
      <c r="I103" s="214"/>
      <c r="J103" s="114"/>
    </row>
    <row r="104" spans="1:10" x14ac:dyDescent="0.25">
      <c r="A104" s="25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5"/>
      <c r="B105" s="160" t="s">
        <v>164</v>
      </c>
      <c r="C105" s="164" t="s">
        <v>138</v>
      </c>
      <c r="D105" s="165">
        <v>0</v>
      </c>
      <c r="E105" s="214"/>
      <c r="F105" s="165">
        <v>2</v>
      </c>
      <c r="G105" s="214"/>
      <c r="H105" s="183">
        <f t="shared" si="1"/>
        <v>2</v>
      </c>
      <c r="I105" s="214"/>
      <c r="J105" s="114"/>
    </row>
    <row r="106" spans="1:10" ht="25.5" customHeight="1" x14ac:dyDescent="0.25">
      <c r="A106" s="25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9</v>
      </c>
      <c r="G121" s="214"/>
      <c r="H121" s="183">
        <f t="shared" si="2"/>
        <v>9</v>
      </c>
      <c r="I121" s="214"/>
      <c r="J121" s="114"/>
    </row>
    <row r="122" spans="1:10" x14ac:dyDescent="0.25">
      <c r="A122" s="25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5"/>
      <c r="B123" s="160" t="s">
        <v>188</v>
      </c>
      <c r="C123" s="164" t="s">
        <v>138</v>
      </c>
      <c r="D123" s="165">
        <v>0</v>
      </c>
      <c r="E123" s="214"/>
      <c r="F123" s="165">
        <v>9</v>
      </c>
      <c r="G123" s="214"/>
      <c r="H123" s="183">
        <f t="shared" si="2"/>
        <v>9</v>
      </c>
      <c r="I123" s="214"/>
      <c r="J123" s="114"/>
    </row>
    <row r="124" spans="1:10" x14ac:dyDescent="0.25">
      <c r="A124" s="25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5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5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5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44</v>
      </c>
      <c r="G137" s="214"/>
      <c r="H137" s="183">
        <f t="shared" si="2"/>
        <v>44</v>
      </c>
      <c r="I137" s="214"/>
      <c r="J137" s="114"/>
    </row>
    <row r="138" spans="1:10" ht="21.75" customHeight="1" x14ac:dyDescent="0.25">
      <c r="A138" s="255"/>
      <c r="B138" s="160" t="s">
        <v>209</v>
      </c>
      <c r="C138" s="164" t="s">
        <v>136</v>
      </c>
      <c r="D138" s="165">
        <v>0</v>
      </c>
      <c r="E138" s="214"/>
      <c r="F138" s="165">
        <v>2</v>
      </c>
      <c r="G138" s="214"/>
      <c r="H138" s="183">
        <f t="shared" si="2"/>
        <v>2</v>
      </c>
      <c r="I138" s="214"/>
      <c r="J138" s="114"/>
    </row>
    <row r="139" spans="1:10" x14ac:dyDescent="0.25">
      <c r="A139" s="255"/>
      <c r="B139" s="160" t="s">
        <v>210</v>
      </c>
      <c r="C139" s="164" t="s">
        <v>138</v>
      </c>
      <c r="D139" s="165">
        <v>0</v>
      </c>
      <c r="E139" s="214"/>
      <c r="F139" s="165">
        <v>42</v>
      </c>
      <c r="G139" s="214"/>
      <c r="H139" s="183">
        <f t="shared" si="2"/>
        <v>42</v>
      </c>
      <c r="I139" s="214"/>
      <c r="J139" s="114"/>
    </row>
    <row r="140" spans="1:10" x14ac:dyDescent="0.25">
      <c r="A140" s="255"/>
      <c r="B140" s="155">
        <v>4.2</v>
      </c>
      <c r="C140" s="177" t="s">
        <v>211</v>
      </c>
      <c r="D140" s="165">
        <v>0</v>
      </c>
      <c r="E140" s="215"/>
      <c r="F140" s="165">
        <v>26</v>
      </c>
      <c r="G140" s="215"/>
      <c r="H140" s="163">
        <f t="shared" si="2"/>
        <v>26</v>
      </c>
      <c r="I140" s="217"/>
      <c r="J140" s="114"/>
    </row>
    <row r="141" spans="1:10" x14ac:dyDescent="0.25">
      <c r="A141" s="255"/>
      <c r="B141" s="155">
        <v>4.3</v>
      </c>
      <c r="C141" s="177" t="s">
        <v>212</v>
      </c>
      <c r="D141" s="165">
        <v>0</v>
      </c>
      <c r="E141" s="215"/>
      <c r="F141" s="165">
        <v>4</v>
      </c>
      <c r="G141" s="215"/>
      <c r="H141" s="163">
        <f t="shared" si="2"/>
        <v>4</v>
      </c>
      <c r="I141" s="217"/>
      <c r="J141" s="114"/>
    </row>
    <row r="142" spans="1:10" ht="24.75" customHeight="1" x14ac:dyDescent="0.25">
      <c r="A142" s="255"/>
      <c r="B142" s="155">
        <v>4.4000000000000004</v>
      </c>
      <c r="C142" s="177" t="s">
        <v>213</v>
      </c>
      <c r="D142" s="165">
        <v>0</v>
      </c>
      <c r="E142" s="215"/>
      <c r="F142" s="165">
        <v>1</v>
      </c>
      <c r="G142" s="215"/>
      <c r="H142" s="163">
        <f t="shared" si="2"/>
        <v>1</v>
      </c>
      <c r="I142" s="217"/>
      <c r="J142" s="114"/>
    </row>
    <row r="143" spans="1:10" x14ac:dyDescent="0.25">
      <c r="A143" s="255"/>
      <c r="B143" s="155">
        <v>4.5</v>
      </c>
      <c r="C143" s="177" t="s">
        <v>214</v>
      </c>
      <c r="D143" s="165">
        <v>0</v>
      </c>
      <c r="E143" s="215"/>
      <c r="F143" s="165">
        <v>58</v>
      </c>
      <c r="G143" s="215"/>
      <c r="H143" s="163">
        <f t="shared" si="2"/>
        <v>58</v>
      </c>
      <c r="I143" s="218"/>
      <c r="J143" s="114"/>
    </row>
    <row r="144" spans="1:10" x14ac:dyDescent="0.25">
      <c r="A144" s="255"/>
      <c r="B144" s="155">
        <v>4.5999999999999996</v>
      </c>
      <c r="C144" s="177" t="s">
        <v>215</v>
      </c>
      <c r="D144" s="165">
        <v>0</v>
      </c>
      <c r="E144" s="215"/>
      <c r="F144" s="165">
        <v>10</v>
      </c>
      <c r="G144" s="215"/>
      <c r="H144" s="163">
        <f t="shared" si="2"/>
        <v>10</v>
      </c>
      <c r="I144" s="219"/>
      <c r="J144" s="114"/>
    </row>
    <row r="145" spans="1:10" ht="29.25" customHeight="1" x14ac:dyDescent="0.25">
      <c r="A145" s="256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49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108</v>
      </c>
      <c r="G146" s="216"/>
      <c r="H146" s="153">
        <f t="shared" si="2"/>
        <v>108</v>
      </c>
      <c r="I146" s="217"/>
      <c r="J146" s="114"/>
    </row>
    <row r="147" spans="1:10" x14ac:dyDescent="0.25">
      <c r="A147" s="249"/>
      <c r="B147" s="155">
        <v>5.0999999999999996</v>
      </c>
      <c r="C147" s="177" t="s">
        <v>219</v>
      </c>
      <c r="D147" s="165">
        <v>0</v>
      </c>
      <c r="E147" s="215"/>
      <c r="F147" s="165">
        <v>91</v>
      </c>
      <c r="G147" s="215"/>
      <c r="H147" s="163">
        <f t="shared" si="2"/>
        <v>91</v>
      </c>
      <c r="I147" s="217"/>
      <c r="J147" s="114"/>
    </row>
    <row r="148" spans="1:10" ht="38.25" customHeight="1" x14ac:dyDescent="0.25">
      <c r="A148" s="249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9"/>
      <c r="B149" s="155">
        <v>5.3</v>
      </c>
      <c r="C149" s="177" t="s">
        <v>221</v>
      </c>
      <c r="D149" s="165">
        <v>0</v>
      </c>
      <c r="E149" s="215"/>
      <c r="F149" s="165">
        <v>17</v>
      </c>
      <c r="G149" s="215"/>
      <c r="H149" s="163">
        <f t="shared" si="2"/>
        <v>17</v>
      </c>
      <c r="I149" s="217"/>
      <c r="J149" s="114"/>
    </row>
    <row r="150" spans="1:10" x14ac:dyDescent="0.25">
      <c r="A150" s="249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9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4</v>
      </c>
      <c r="G151" s="219"/>
      <c r="H151" s="153">
        <f t="shared" si="2"/>
        <v>4</v>
      </c>
      <c r="I151" s="217"/>
      <c r="J151" s="114"/>
    </row>
    <row r="152" spans="1:10" x14ac:dyDescent="0.25">
      <c r="A152" s="249"/>
      <c r="B152" s="155">
        <v>6.1</v>
      </c>
      <c r="C152" s="172" t="s">
        <v>225</v>
      </c>
      <c r="D152" s="165">
        <v>0</v>
      </c>
      <c r="E152" s="215"/>
      <c r="F152" s="165">
        <v>1</v>
      </c>
      <c r="G152" s="215"/>
      <c r="H152" s="163">
        <f t="shared" si="2"/>
        <v>1</v>
      </c>
      <c r="I152" s="217"/>
      <c r="J152" s="114"/>
    </row>
    <row r="153" spans="1:10" x14ac:dyDescent="0.25">
      <c r="A153" s="249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9"/>
      <c r="B154" s="155">
        <v>6.3</v>
      </c>
      <c r="C154" s="172" t="s">
        <v>227</v>
      </c>
      <c r="D154" s="165">
        <v>0</v>
      </c>
      <c r="E154" s="215"/>
      <c r="F154" s="165">
        <v>3</v>
      </c>
      <c r="G154" s="215"/>
      <c r="H154" s="163">
        <f t="shared" si="2"/>
        <v>3</v>
      </c>
      <c r="I154" s="217"/>
      <c r="J154" s="114"/>
    </row>
    <row r="155" spans="1:10" ht="25.5" customHeight="1" x14ac:dyDescent="0.25">
      <c r="A155" s="249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53</v>
      </c>
      <c r="G155" s="219"/>
      <c r="H155" s="153">
        <f t="shared" si="2"/>
        <v>53</v>
      </c>
      <c r="I155" s="218"/>
      <c r="J155" s="114"/>
    </row>
    <row r="156" spans="1:10" x14ac:dyDescent="0.25">
      <c r="A156" s="249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49"/>
      <c r="B157" s="155">
        <v>7.2</v>
      </c>
      <c r="C157" s="177" t="s">
        <v>231</v>
      </c>
      <c r="D157" s="165">
        <v>0</v>
      </c>
      <c r="E157" s="215"/>
      <c r="F157" s="165">
        <v>32</v>
      </c>
      <c r="G157" s="215"/>
      <c r="H157" s="163">
        <f t="shared" si="2"/>
        <v>32</v>
      </c>
      <c r="I157" s="159"/>
      <c r="J157" s="114"/>
    </row>
    <row r="158" spans="1:10" x14ac:dyDescent="0.25">
      <c r="A158" s="249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9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9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9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49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9"/>
      <c r="B163" s="155">
        <v>7.8</v>
      </c>
      <c r="C163" s="172" t="s">
        <v>237</v>
      </c>
      <c r="D163" s="165">
        <v>0</v>
      </c>
      <c r="E163" s="215"/>
      <c r="F163" s="165">
        <v>1</v>
      </c>
      <c r="G163" s="215"/>
      <c r="H163" s="163">
        <f t="shared" si="2"/>
        <v>1</v>
      </c>
      <c r="I163" s="159"/>
      <c r="J163" s="114"/>
    </row>
    <row r="164" spans="1:10" x14ac:dyDescent="0.25">
      <c r="A164" s="249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9"/>
      <c r="B165" s="193">
        <v>7.1</v>
      </c>
      <c r="C165" s="172" t="s">
        <v>239</v>
      </c>
      <c r="D165" s="165">
        <v>0</v>
      </c>
      <c r="E165" s="215"/>
      <c r="F165" s="165">
        <v>19</v>
      </c>
      <c r="G165" s="215"/>
      <c r="H165" s="163">
        <f t="shared" si="2"/>
        <v>19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5grNFL+6upYq1DdOq2iEdiArRABYVHy3p5kd+dp+6mYfmFd0JnVPL/RITgqoTPGBr3SxVg/sLdli4d/52sSpAQ==" saltValue="QXqC5BvD0WmQhL9eEpvEl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A00-000000000000}">
      <formula1>D31</formula1>
    </dataValidation>
    <dataValidation type="custom" allowBlank="1" showInputMessage="1" showErrorMessage="1" errorTitle="Formula" error="Esta campo no es modificable" sqref="D26" xr:uid="{00000000-0002-0000-0A00-000001000000}">
      <formula1>F31</formula1>
    </dataValidation>
    <dataValidation type="custom" allowBlank="1" showInputMessage="1" showErrorMessage="1" errorTitle="Formula" error="Esta campo no es modificable" sqref="H25" xr:uid="{00000000-0002-0000-0A00-000002000000}">
      <formula1>SUM(D24,D26)</formula1>
    </dataValidation>
    <dataValidation allowBlank="1" showInputMessage="1" showErrorMessage="1" errorTitle="Solo Numeros" error="Este campo solo acepta números" sqref="D89:G90 D92:G93 D95:G96" xr:uid="{00000000-0002-0000-0A00-000003000000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0000000-0002-0000-0A00-00000400000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40" zoomScale="75" zoomScaleNormal="80" workbookViewId="0">
      <selection activeCell="F49" sqref="F49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6" t="s">
        <v>0</v>
      </c>
      <c r="B2" s="286"/>
      <c r="C2" s="286"/>
      <c r="D2" s="286"/>
      <c r="E2" s="286"/>
      <c r="F2" s="286"/>
      <c r="G2" s="112"/>
      <c r="H2" s="112"/>
      <c r="I2" s="113"/>
      <c r="J2" s="114"/>
    </row>
    <row r="3" spans="1:10" ht="15.75" customHeight="1" x14ac:dyDescent="0.25">
      <c r="A3" s="287" t="s">
        <v>240</v>
      </c>
      <c r="B3" s="287"/>
      <c r="C3" s="287"/>
      <c r="D3" s="287"/>
      <c r="E3" s="287"/>
      <c r="F3" s="287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9" t="s">
        <v>4</v>
      </c>
      <c r="E5" s="299"/>
      <c r="F5" s="29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300" t="s">
        <v>242</v>
      </c>
      <c r="E6" s="301"/>
      <c r="F6" s="30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8" t="str">
        <f>edo_Colima!E6</f>
        <v>Fiscalia del Estado de Colima</v>
      </c>
      <c r="E7" s="298"/>
      <c r="F7" s="29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8" t="str">
        <f>edo_Colima!E7</f>
        <v>Reporte de cierre del mes inmediato anterior</v>
      </c>
      <c r="E8" s="298"/>
      <c r="F8" s="29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44565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4" t="s">
        <v>11</v>
      </c>
      <c r="F11" s="284"/>
      <c r="G11" s="284"/>
      <c r="H11" s="284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Diciembre</v>
      </c>
      <c r="E12" s="294"/>
      <c r="F12" s="284"/>
      <c r="G12" s="284"/>
      <c r="H12" s="284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66" t="s">
        <v>251</v>
      </c>
      <c r="E28" s="267"/>
      <c r="F28" s="266" t="s">
        <v>252</v>
      </c>
      <c r="G28" s="267"/>
      <c r="H28" s="297" t="s">
        <v>253</v>
      </c>
      <c r="I28" s="267"/>
      <c r="J28" s="114"/>
    </row>
    <row r="29" spans="1:34" x14ac:dyDescent="0.25">
      <c r="A29" s="268" t="s">
        <v>45</v>
      </c>
      <c r="B29" s="280" t="s">
        <v>52</v>
      </c>
      <c r="C29" s="280" t="s">
        <v>53</v>
      </c>
      <c r="D29" s="280" t="s">
        <v>254</v>
      </c>
      <c r="E29" s="280" t="s">
        <v>49</v>
      </c>
      <c r="F29" s="280" t="s">
        <v>255</v>
      </c>
      <c r="G29" s="280" t="s">
        <v>49</v>
      </c>
      <c r="H29" s="280" t="s">
        <v>256</v>
      </c>
      <c r="I29" s="280" t="s">
        <v>49</v>
      </c>
      <c r="J29" s="114"/>
    </row>
    <row r="30" spans="1:34" ht="54" customHeight="1" x14ac:dyDescent="0.25">
      <c r="A30" s="270"/>
      <c r="B30" s="250"/>
      <c r="C30" s="250"/>
      <c r="D30" s="250"/>
      <c r="E30" s="250"/>
      <c r="F30" s="250"/>
      <c r="G30" s="250"/>
      <c r="H30" s="250"/>
      <c r="I30" s="250"/>
      <c r="J30" s="114"/>
    </row>
    <row r="31" spans="1:34" ht="15.75" customHeight="1" x14ac:dyDescent="0.25">
      <c r="A31" s="290" t="s">
        <v>33</v>
      </c>
      <c r="B31" s="291"/>
      <c r="C31" s="292"/>
      <c r="D31" s="148">
        <f>SUM(D32,D64,D74,D82,D146,D151,D155)</f>
        <v>0</v>
      </c>
      <c r="E31" s="149">
        <f>E82</f>
        <v>0</v>
      </c>
      <c r="F31" s="148">
        <f>SUM(F32,F64,F74,F82,F146,F151,F155)</f>
        <v>48</v>
      </c>
      <c r="G31" s="149">
        <f>G82</f>
        <v>1</v>
      </c>
      <c r="H31" s="149">
        <f>SUM(D31,F31)</f>
        <v>48</v>
      </c>
      <c r="I31" s="149">
        <f>SUM(E31,G31)</f>
        <v>1</v>
      </c>
      <c r="J31" s="114"/>
    </row>
    <row r="32" spans="1:34" ht="25.5" customHeight="1" x14ac:dyDescent="0.25">
      <c r="A32" s="249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8</v>
      </c>
      <c r="G32" s="215"/>
      <c r="H32" s="153">
        <f t="shared" ref="H32:I87" si="0">SUM(D32,F32)</f>
        <v>8</v>
      </c>
      <c r="I32" s="154"/>
      <c r="J32" s="114"/>
    </row>
    <row r="33" spans="1:10" x14ac:dyDescent="0.25">
      <c r="A33" s="249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3</v>
      </c>
      <c r="G33" s="215"/>
      <c r="H33" s="158">
        <f t="shared" si="0"/>
        <v>3</v>
      </c>
      <c r="I33" s="159"/>
      <c r="J33" s="114"/>
    </row>
    <row r="34" spans="1:10" x14ac:dyDescent="0.25">
      <c r="A34" s="249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</v>
      </c>
      <c r="G34" s="154"/>
      <c r="H34" s="163">
        <f t="shared" si="0"/>
        <v>3</v>
      </c>
      <c r="I34" s="219"/>
      <c r="J34" s="114"/>
    </row>
    <row r="35" spans="1:10" x14ac:dyDescent="0.25">
      <c r="A35" s="249"/>
      <c r="B35" s="160" t="s">
        <v>69</v>
      </c>
      <c r="C35" s="164" t="s">
        <v>70</v>
      </c>
      <c r="D35" s="165">
        <v>0</v>
      </c>
      <c r="E35" s="215"/>
      <c r="F35" s="165">
        <v>3</v>
      </c>
      <c r="G35" s="215"/>
      <c r="H35" s="163">
        <f t="shared" si="0"/>
        <v>3</v>
      </c>
      <c r="I35" s="217"/>
      <c r="J35" s="114"/>
    </row>
    <row r="36" spans="1:10" x14ac:dyDescent="0.25">
      <c r="A36" s="249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9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9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9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9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9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9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9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9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9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5</v>
      </c>
      <c r="G45" s="217"/>
      <c r="H45" s="158">
        <f t="shared" si="0"/>
        <v>5</v>
      </c>
      <c r="I45" s="219"/>
      <c r="J45" s="114"/>
    </row>
    <row r="46" spans="1:10" x14ac:dyDescent="0.25">
      <c r="A46" s="249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5</v>
      </c>
      <c r="G46" s="217"/>
      <c r="H46" s="163">
        <f t="shared" si="0"/>
        <v>5</v>
      </c>
      <c r="I46" s="219"/>
      <c r="J46" s="114"/>
    </row>
    <row r="47" spans="1:10" x14ac:dyDescent="0.25">
      <c r="A47" s="249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9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9"/>
      <c r="B49" s="160" t="s">
        <v>89</v>
      </c>
      <c r="C49" s="164" t="s">
        <v>74</v>
      </c>
      <c r="D49" s="165">
        <v>0</v>
      </c>
      <c r="E49" s="215"/>
      <c r="F49" s="165">
        <v>5</v>
      </c>
      <c r="G49" s="215"/>
      <c r="H49" s="163">
        <f t="shared" si="0"/>
        <v>5</v>
      </c>
      <c r="I49" s="217"/>
      <c r="J49" s="114"/>
    </row>
    <row r="50" spans="1:10" x14ac:dyDescent="0.25">
      <c r="A50" s="249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9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49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9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9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49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9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9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9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9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9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9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9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9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9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49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9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9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9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9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9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9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9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9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49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</v>
      </c>
      <c r="G74" s="219"/>
      <c r="H74" s="153">
        <f t="shared" si="0"/>
        <v>2</v>
      </c>
      <c r="I74" s="219"/>
      <c r="J74" s="114"/>
    </row>
    <row r="75" spans="1:10" x14ac:dyDescent="0.25">
      <c r="A75" s="249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49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9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9"/>
      <c r="B78" s="155">
        <v>3.4</v>
      </c>
      <c r="C78" s="177" t="s">
        <v>126</v>
      </c>
      <c r="D78" s="178">
        <v>0</v>
      </c>
      <c r="E78" s="215"/>
      <c r="F78" s="178">
        <v>1</v>
      </c>
      <c r="G78" s="215"/>
      <c r="H78" s="163">
        <f t="shared" si="0"/>
        <v>1</v>
      </c>
      <c r="I78" s="217"/>
      <c r="J78" s="114"/>
    </row>
    <row r="79" spans="1:10" x14ac:dyDescent="0.25">
      <c r="A79" s="249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9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9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26</v>
      </c>
      <c r="G82" s="176">
        <f>SUM(G87,G100,G131)</f>
        <v>1</v>
      </c>
      <c r="H82" s="153">
        <f t="shared" si="0"/>
        <v>26</v>
      </c>
      <c r="I82" s="153">
        <f>SUM(E82,G82)</f>
        <v>1</v>
      </c>
      <c r="J82" s="114"/>
    </row>
    <row r="83" spans="1:10" ht="25.5" customHeight="1" x14ac:dyDescent="0.25">
      <c r="A83" s="25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10</v>
      </c>
      <c r="G83" s="180">
        <f>G82</f>
        <v>1</v>
      </c>
      <c r="H83" s="153">
        <f t="shared" si="0"/>
        <v>10</v>
      </c>
      <c r="I83" s="153">
        <f>SUM(E83,G83)</f>
        <v>1</v>
      </c>
      <c r="J83" s="114"/>
    </row>
    <row r="84" spans="1:10" x14ac:dyDescent="0.25">
      <c r="A84" s="25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</v>
      </c>
      <c r="G84" s="224"/>
      <c r="H84" s="182">
        <f t="shared" si="0"/>
        <v>2</v>
      </c>
      <c r="I84" s="226"/>
      <c r="J84" s="114"/>
    </row>
    <row r="85" spans="1:10" x14ac:dyDescent="0.25">
      <c r="A85" s="25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5"/>
      <c r="B86" s="160" t="s">
        <v>137</v>
      </c>
      <c r="C86" s="164" t="s">
        <v>138</v>
      </c>
      <c r="D86" s="178">
        <v>0</v>
      </c>
      <c r="E86" s="225"/>
      <c r="F86" s="178">
        <v>2</v>
      </c>
      <c r="G86" s="225"/>
      <c r="H86" s="183">
        <f t="shared" si="0"/>
        <v>2</v>
      </c>
      <c r="I86" s="222"/>
      <c r="J86" s="114"/>
    </row>
    <row r="87" spans="1:10" x14ac:dyDescent="0.25">
      <c r="A87" s="25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</v>
      </c>
      <c r="G87" s="184">
        <f>SUM(G88,G91,G94)</f>
        <v>1</v>
      </c>
      <c r="H87" s="158">
        <f t="shared" si="0"/>
        <v>1</v>
      </c>
      <c r="I87" s="170">
        <f t="shared" si="0"/>
        <v>1</v>
      </c>
      <c r="J87" s="114"/>
    </row>
    <row r="88" spans="1:10" x14ac:dyDescent="0.25">
      <c r="A88" s="25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</v>
      </c>
      <c r="G91" s="185">
        <f>SUM(G92,G93)</f>
        <v>1</v>
      </c>
      <c r="H91" s="186">
        <f t="shared" si="1"/>
        <v>1</v>
      </c>
      <c r="I91" s="186">
        <f t="shared" si="1"/>
        <v>1</v>
      </c>
      <c r="J91" s="114"/>
    </row>
    <row r="92" spans="1:10" x14ac:dyDescent="0.25">
      <c r="A92" s="25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5"/>
      <c r="B93" s="160" t="s">
        <v>148</v>
      </c>
      <c r="C93" s="187" t="s">
        <v>138</v>
      </c>
      <c r="D93" s="178">
        <v>0</v>
      </c>
      <c r="E93" s="178">
        <v>0</v>
      </c>
      <c r="F93" s="178">
        <v>1</v>
      </c>
      <c r="G93" s="178">
        <v>1</v>
      </c>
      <c r="H93" s="207">
        <f t="shared" si="1"/>
        <v>1</v>
      </c>
      <c r="I93" s="207">
        <f t="shared" si="1"/>
        <v>1</v>
      </c>
      <c r="J93" s="114"/>
    </row>
    <row r="94" spans="1:10" ht="25.5" customHeight="1" x14ac:dyDescent="0.25">
      <c r="A94" s="25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1</v>
      </c>
      <c r="G103" s="214"/>
      <c r="H103" s="183">
        <f t="shared" si="1"/>
        <v>1</v>
      </c>
      <c r="I103" s="214"/>
      <c r="J103" s="114"/>
    </row>
    <row r="104" spans="1:10" x14ac:dyDescent="0.25">
      <c r="A104" s="25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5"/>
      <c r="B105" s="160" t="s">
        <v>164</v>
      </c>
      <c r="C105" s="164" t="s">
        <v>138</v>
      </c>
      <c r="D105" s="165">
        <v>0</v>
      </c>
      <c r="E105" s="214"/>
      <c r="F105" s="165">
        <v>1</v>
      </c>
      <c r="G105" s="214"/>
      <c r="H105" s="183">
        <f t="shared" si="1"/>
        <v>1</v>
      </c>
      <c r="I105" s="214"/>
      <c r="J105" s="114"/>
    </row>
    <row r="106" spans="1:10" ht="25.5" customHeight="1" x14ac:dyDescent="0.25">
      <c r="A106" s="25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2</v>
      </c>
      <c r="G121" s="214"/>
      <c r="H121" s="183">
        <f t="shared" si="2"/>
        <v>2</v>
      </c>
      <c r="I121" s="214"/>
      <c r="J121" s="114"/>
    </row>
    <row r="122" spans="1:10" x14ac:dyDescent="0.25">
      <c r="A122" s="25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5"/>
      <c r="B123" s="160" t="s">
        <v>188</v>
      </c>
      <c r="C123" s="164" t="s">
        <v>138</v>
      </c>
      <c r="D123" s="165">
        <v>0</v>
      </c>
      <c r="E123" s="214"/>
      <c r="F123" s="165">
        <v>2</v>
      </c>
      <c r="G123" s="214"/>
      <c r="H123" s="183">
        <f t="shared" si="2"/>
        <v>2</v>
      </c>
      <c r="I123" s="214"/>
      <c r="J123" s="114"/>
    </row>
    <row r="124" spans="1:10" x14ac:dyDescent="0.25">
      <c r="A124" s="25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5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5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5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3</v>
      </c>
      <c r="G137" s="214"/>
      <c r="H137" s="183">
        <f t="shared" si="2"/>
        <v>3</v>
      </c>
      <c r="I137" s="214"/>
      <c r="J137" s="114"/>
    </row>
    <row r="138" spans="1:10" ht="21.75" customHeight="1" x14ac:dyDescent="0.25">
      <c r="A138" s="25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5"/>
      <c r="B139" s="160" t="s">
        <v>210</v>
      </c>
      <c r="C139" s="164" t="s">
        <v>138</v>
      </c>
      <c r="D139" s="165">
        <v>0</v>
      </c>
      <c r="E139" s="214"/>
      <c r="F139" s="165">
        <v>3</v>
      </c>
      <c r="G139" s="214"/>
      <c r="H139" s="183">
        <f t="shared" si="2"/>
        <v>3</v>
      </c>
      <c r="I139" s="214"/>
      <c r="J139" s="114"/>
    </row>
    <row r="140" spans="1:10" x14ac:dyDescent="0.25">
      <c r="A140" s="255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55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55"/>
      <c r="B142" s="155">
        <v>4.4000000000000004</v>
      </c>
      <c r="C142" s="177" t="s">
        <v>213</v>
      </c>
      <c r="D142" s="165">
        <v>0</v>
      </c>
      <c r="E142" s="215"/>
      <c r="F142" s="165">
        <v>2</v>
      </c>
      <c r="G142" s="215"/>
      <c r="H142" s="163">
        <f t="shared" si="2"/>
        <v>2</v>
      </c>
      <c r="I142" s="217"/>
      <c r="J142" s="114"/>
    </row>
    <row r="143" spans="1:10" x14ac:dyDescent="0.25">
      <c r="A143" s="255"/>
      <c r="B143" s="155">
        <v>4.5</v>
      </c>
      <c r="C143" s="177" t="s">
        <v>214</v>
      </c>
      <c r="D143" s="165">
        <v>0</v>
      </c>
      <c r="E143" s="215"/>
      <c r="F143" s="165">
        <v>10</v>
      </c>
      <c r="G143" s="215"/>
      <c r="H143" s="163">
        <f t="shared" si="2"/>
        <v>10</v>
      </c>
      <c r="I143" s="218"/>
      <c r="J143" s="114"/>
    </row>
    <row r="144" spans="1:10" x14ac:dyDescent="0.25">
      <c r="A144" s="255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56"/>
      <c r="B145" s="155">
        <v>4.7</v>
      </c>
      <c r="C145" s="172" t="s">
        <v>216</v>
      </c>
      <c r="D145" s="165">
        <v>0</v>
      </c>
      <c r="E145" s="215"/>
      <c r="F145" s="165">
        <v>2</v>
      </c>
      <c r="G145" s="215"/>
      <c r="H145" s="163">
        <f t="shared" si="2"/>
        <v>2</v>
      </c>
      <c r="I145" s="219"/>
      <c r="J145" s="114"/>
    </row>
    <row r="146" spans="1:10" ht="21" customHeight="1" x14ac:dyDescent="0.25">
      <c r="A146" s="249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5</v>
      </c>
      <c r="G146" s="216"/>
      <c r="H146" s="153">
        <f t="shared" si="2"/>
        <v>5</v>
      </c>
      <c r="I146" s="217"/>
      <c r="J146" s="114"/>
    </row>
    <row r="147" spans="1:10" x14ac:dyDescent="0.25">
      <c r="A147" s="249"/>
      <c r="B147" s="155">
        <v>5.0999999999999996</v>
      </c>
      <c r="C147" s="177" t="s">
        <v>219</v>
      </c>
      <c r="D147" s="165">
        <v>0</v>
      </c>
      <c r="E147" s="215"/>
      <c r="F147" s="165">
        <v>3</v>
      </c>
      <c r="G147" s="215"/>
      <c r="H147" s="163">
        <f t="shared" si="2"/>
        <v>3</v>
      </c>
      <c r="I147" s="217"/>
      <c r="J147" s="114"/>
    </row>
    <row r="148" spans="1:10" ht="38.25" customHeight="1" x14ac:dyDescent="0.25">
      <c r="A148" s="249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9"/>
      <c r="B149" s="155">
        <v>5.3</v>
      </c>
      <c r="C149" s="177" t="s">
        <v>221</v>
      </c>
      <c r="D149" s="165">
        <v>0</v>
      </c>
      <c r="E149" s="215"/>
      <c r="F149" s="165">
        <v>2</v>
      </c>
      <c r="G149" s="215"/>
      <c r="H149" s="163">
        <f t="shared" si="2"/>
        <v>2</v>
      </c>
      <c r="I149" s="217"/>
      <c r="J149" s="114"/>
    </row>
    <row r="150" spans="1:10" x14ac:dyDescent="0.25">
      <c r="A150" s="249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9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9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9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9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9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6</v>
      </c>
      <c r="G155" s="219"/>
      <c r="H155" s="153">
        <f t="shared" si="2"/>
        <v>6</v>
      </c>
      <c r="I155" s="218"/>
      <c r="J155" s="114"/>
    </row>
    <row r="156" spans="1:10" x14ac:dyDescent="0.25">
      <c r="A156" s="249"/>
      <c r="B156" s="155">
        <v>7.1</v>
      </c>
      <c r="C156" s="177" t="s">
        <v>230</v>
      </c>
      <c r="D156" s="165">
        <v>0</v>
      </c>
      <c r="E156" s="215"/>
      <c r="F156" s="165">
        <v>3</v>
      </c>
      <c r="G156" s="215"/>
      <c r="H156" s="163">
        <f t="shared" si="2"/>
        <v>3</v>
      </c>
      <c r="I156" s="159"/>
      <c r="J156" s="114"/>
    </row>
    <row r="157" spans="1:10" ht="24.75" customHeight="1" x14ac:dyDescent="0.25">
      <c r="A157" s="249"/>
      <c r="B157" s="155">
        <v>7.2</v>
      </c>
      <c r="C157" s="177" t="s">
        <v>231</v>
      </c>
      <c r="D157" s="165">
        <v>0</v>
      </c>
      <c r="E157" s="215"/>
      <c r="F157" s="165">
        <v>2</v>
      </c>
      <c r="G157" s="215"/>
      <c r="H157" s="163">
        <f t="shared" si="2"/>
        <v>2</v>
      </c>
      <c r="I157" s="159"/>
      <c r="J157" s="114"/>
    </row>
    <row r="158" spans="1:10" x14ac:dyDescent="0.25">
      <c r="A158" s="249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9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9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9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9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9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9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9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100-000000000000}">
      <formula1>D31</formula1>
    </dataValidation>
    <dataValidation type="custom" allowBlank="1" showInputMessage="1" showErrorMessage="1" errorTitle="Formula" error="Esta campo no es modificable" sqref="D26" xr:uid="{00000000-0002-0000-0100-000001000000}">
      <formula1>F31</formula1>
    </dataValidation>
    <dataValidation type="custom" allowBlank="1" showInputMessage="1" showErrorMessage="1" errorTitle="Formula" error="Esta campo no es modificable" sqref="H25" xr:uid="{00000000-0002-0000-0100-000002000000}">
      <formula1>SUM(D24,D26)</formula1>
    </dataValidation>
    <dataValidation allowBlank="1" showInputMessage="1" showErrorMessage="1" errorTitle="Solo Numeros" error="Este campo solo acepta números" sqref="D89:G90 D92:G93 D95:G96" xr:uid="{00000000-0002-0000-0100-000003000000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0000000-0002-0000-0100-00000400000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30" zoomScale="75" zoomScaleNormal="80" workbookViewId="0">
      <selection activeCell="F56" sqref="F56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6" t="s">
        <v>0</v>
      </c>
      <c r="B2" s="286"/>
      <c r="C2" s="286"/>
      <c r="D2" s="286"/>
      <c r="E2" s="286"/>
      <c r="F2" s="286"/>
      <c r="G2" s="112"/>
      <c r="H2" s="112"/>
      <c r="I2" s="113"/>
      <c r="J2" s="114"/>
    </row>
    <row r="3" spans="1:10" ht="15.75" customHeight="1" x14ac:dyDescent="0.25">
      <c r="A3" s="287" t="s">
        <v>240</v>
      </c>
      <c r="B3" s="287"/>
      <c r="C3" s="287"/>
      <c r="D3" s="287"/>
      <c r="E3" s="287"/>
      <c r="F3" s="287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9" t="s">
        <v>4</v>
      </c>
      <c r="E5" s="299"/>
      <c r="F5" s="29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300" t="s">
        <v>4</v>
      </c>
      <c r="E6" s="301"/>
      <c r="F6" s="30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8" t="str">
        <f>edo_Colima!E6</f>
        <v>Fiscalia del Estado de Colima</v>
      </c>
      <c r="E7" s="298"/>
      <c r="F7" s="29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8" t="str">
        <f>edo_Colima!E7</f>
        <v>Reporte de cierre del mes inmediato anterior</v>
      </c>
      <c r="E8" s="298"/>
      <c r="F8" s="29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44565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4" t="s">
        <v>11</v>
      </c>
      <c r="F11" s="284"/>
      <c r="G11" s="284"/>
      <c r="H11" s="284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Diciembre</v>
      </c>
      <c r="E12" s="294"/>
      <c r="F12" s="284"/>
      <c r="G12" s="284"/>
      <c r="H12" s="284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935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935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66" t="s">
        <v>251</v>
      </c>
      <c r="E28" s="267"/>
      <c r="F28" s="266" t="s">
        <v>252</v>
      </c>
      <c r="G28" s="267"/>
      <c r="H28" s="297" t="s">
        <v>253</v>
      </c>
      <c r="I28" s="267"/>
      <c r="J28" s="114"/>
    </row>
    <row r="29" spans="1:34" x14ac:dyDescent="0.25">
      <c r="A29" s="268" t="s">
        <v>45</v>
      </c>
      <c r="B29" s="280" t="s">
        <v>52</v>
      </c>
      <c r="C29" s="280" t="s">
        <v>53</v>
      </c>
      <c r="D29" s="280" t="s">
        <v>254</v>
      </c>
      <c r="E29" s="280" t="s">
        <v>49</v>
      </c>
      <c r="F29" s="280" t="s">
        <v>255</v>
      </c>
      <c r="G29" s="280" t="s">
        <v>49</v>
      </c>
      <c r="H29" s="280" t="s">
        <v>256</v>
      </c>
      <c r="I29" s="280" t="s">
        <v>49</v>
      </c>
      <c r="J29" s="114"/>
    </row>
    <row r="30" spans="1:34" ht="54" customHeight="1" x14ac:dyDescent="0.25">
      <c r="A30" s="270"/>
      <c r="B30" s="250"/>
      <c r="C30" s="250"/>
      <c r="D30" s="250"/>
      <c r="E30" s="250"/>
      <c r="F30" s="250"/>
      <c r="G30" s="250"/>
      <c r="H30" s="250"/>
      <c r="I30" s="250"/>
      <c r="J30" s="114"/>
    </row>
    <row r="31" spans="1:34" ht="15.75" customHeight="1" x14ac:dyDescent="0.25">
      <c r="A31" s="290" t="s">
        <v>33</v>
      </c>
      <c r="B31" s="291"/>
      <c r="C31" s="292"/>
      <c r="D31" s="148">
        <f>SUM(D32,D64,D74,D82,D146,D151,D155)</f>
        <v>0</v>
      </c>
      <c r="E31" s="149">
        <f>E82</f>
        <v>0</v>
      </c>
      <c r="F31" s="148">
        <f>SUM(F32,F64,F74,F82,F146,F151,F155)</f>
        <v>935</v>
      </c>
      <c r="G31" s="149">
        <f>G82</f>
        <v>84</v>
      </c>
      <c r="H31" s="149">
        <f>SUM(D31,F31)</f>
        <v>935</v>
      </c>
      <c r="I31" s="149">
        <f>SUM(E31,G31)</f>
        <v>84</v>
      </c>
      <c r="J31" s="114"/>
    </row>
    <row r="32" spans="1:34" ht="25.5" customHeight="1" x14ac:dyDescent="0.25">
      <c r="A32" s="249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61</v>
      </c>
      <c r="G32" s="215"/>
      <c r="H32" s="153">
        <f t="shared" ref="H32:I87" si="0">SUM(D32,F32)</f>
        <v>61</v>
      </c>
      <c r="I32" s="154"/>
      <c r="J32" s="114"/>
    </row>
    <row r="33" spans="1:10" x14ac:dyDescent="0.25">
      <c r="A33" s="249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11</v>
      </c>
      <c r="G33" s="215"/>
      <c r="H33" s="158">
        <f t="shared" si="0"/>
        <v>11</v>
      </c>
      <c r="I33" s="159"/>
      <c r="J33" s="114"/>
    </row>
    <row r="34" spans="1:10" x14ac:dyDescent="0.25">
      <c r="A34" s="249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8</v>
      </c>
      <c r="G34" s="154"/>
      <c r="H34" s="163">
        <f t="shared" si="0"/>
        <v>8</v>
      </c>
      <c r="I34" s="219"/>
      <c r="J34" s="114"/>
    </row>
    <row r="35" spans="1:10" x14ac:dyDescent="0.25">
      <c r="A35" s="249"/>
      <c r="B35" s="160" t="s">
        <v>69</v>
      </c>
      <c r="C35" s="164" t="s">
        <v>70</v>
      </c>
      <c r="D35" s="165">
        <v>0</v>
      </c>
      <c r="E35" s="215"/>
      <c r="F35" s="165">
        <v>5</v>
      </c>
      <c r="G35" s="215"/>
      <c r="H35" s="163">
        <f t="shared" si="0"/>
        <v>5</v>
      </c>
      <c r="I35" s="217"/>
      <c r="J35" s="114"/>
    </row>
    <row r="36" spans="1:10" x14ac:dyDescent="0.25">
      <c r="A36" s="249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9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49"/>
      <c r="B38" s="160" t="s">
        <v>75</v>
      </c>
      <c r="C38" s="164" t="s">
        <v>63</v>
      </c>
      <c r="D38" s="165">
        <v>0</v>
      </c>
      <c r="E38" s="159"/>
      <c r="F38" s="165">
        <v>1</v>
      </c>
      <c r="G38" s="159"/>
      <c r="H38" s="163">
        <f t="shared" si="0"/>
        <v>1</v>
      </c>
      <c r="I38" s="217"/>
      <c r="J38" s="114"/>
    </row>
    <row r="39" spans="1:10" x14ac:dyDescent="0.25">
      <c r="A39" s="249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3</v>
      </c>
      <c r="G39" s="219"/>
      <c r="H39" s="163">
        <f t="shared" si="0"/>
        <v>3</v>
      </c>
      <c r="I39" s="219"/>
      <c r="J39" s="114"/>
    </row>
    <row r="40" spans="1:10" x14ac:dyDescent="0.25">
      <c r="A40" s="249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9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9"/>
      <c r="B42" s="160" t="s">
        <v>80</v>
      </c>
      <c r="C42" s="164" t="s">
        <v>81</v>
      </c>
      <c r="D42" s="165">
        <v>0</v>
      </c>
      <c r="E42" s="215"/>
      <c r="F42" s="165">
        <v>3</v>
      </c>
      <c r="G42" s="215"/>
      <c r="H42" s="163">
        <f t="shared" si="0"/>
        <v>3</v>
      </c>
      <c r="I42" s="217"/>
      <c r="J42" s="114"/>
    </row>
    <row r="43" spans="1:10" x14ac:dyDescent="0.25">
      <c r="A43" s="249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9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9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50</v>
      </c>
      <c r="G45" s="217"/>
      <c r="H45" s="158">
        <f t="shared" si="0"/>
        <v>50</v>
      </c>
      <c r="I45" s="219"/>
      <c r="J45" s="114"/>
    </row>
    <row r="46" spans="1:10" x14ac:dyDescent="0.25">
      <c r="A46" s="249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21</v>
      </c>
      <c r="G46" s="217"/>
      <c r="H46" s="163">
        <f t="shared" si="0"/>
        <v>21</v>
      </c>
      <c r="I46" s="219"/>
      <c r="J46" s="114"/>
    </row>
    <row r="47" spans="1:10" x14ac:dyDescent="0.25">
      <c r="A47" s="249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9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9"/>
      <c r="B49" s="160" t="s">
        <v>89</v>
      </c>
      <c r="C49" s="164" t="s">
        <v>74</v>
      </c>
      <c r="D49" s="165">
        <v>0</v>
      </c>
      <c r="E49" s="215"/>
      <c r="F49" s="165">
        <v>21</v>
      </c>
      <c r="G49" s="215"/>
      <c r="H49" s="163">
        <f t="shared" si="0"/>
        <v>21</v>
      </c>
      <c r="I49" s="217"/>
      <c r="J49" s="114"/>
    </row>
    <row r="50" spans="1:10" x14ac:dyDescent="0.25">
      <c r="A50" s="249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9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29</v>
      </c>
      <c r="G51" s="219"/>
      <c r="H51" s="163">
        <f t="shared" si="0"/>
        <v>29</v>
      </c>
      <c r="I51" s="219"/>
      <c r="J51" s="114"/>
    </row>
    <row r="52" spans="1:10" x14ac:dyDescent="0.25">
      <c r="A52" s="249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9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9"/>
      <c r="B54" s="160" t="s">
        <v>95</v>
      </c>
      <c r="C54" s="169" t="s">
        <v>81</v>
      </c>
      <c r="D54" s="165">
        <v>0</v>
      </c>
      <c r="E54" s="219"/>
      <c r="F54" s="165">
        <v>27</v>
      </c>
      <c r="G54" s="219"/>
      <c r="H54" s="163">
        <f t="shared" si="0"/>
        <v>27</v>
      </c>
      <c r="I54" s="219"/>
      <c r="J54" s="114"/>
    </row>
    <row r="55" spans="1:10" x14ac:dyDescent="0.25">
      <c r="A55" s="249"/>
      <c r="B55" s="160" t="s">
        <v>96</v>
      </c>
      <c r="C55" s="164" t="s">
        <v>74</v>
      </c>
      <c r="D55" s="165">
        <v>0</v>
      </c>
      <c r="E55" s="215"/>
      <c r="F55" s="165">
        <v>2</v>
      </c>
      <c r="G55" s="215"/>
      <c r="H55" s="163">
        <f t="shared" si="0"/>
        <v>2</v>
      </c>
      <c r="I55" s="217"/>
      <c r="J55" s="114"/>
    </row>
    <row r="56" spans="1:10" x14ac:dyDescent="0.25">
      <c r="A56" s="249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9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9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9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9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9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9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9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9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10</v>
      </c>
      <c r="G64" s="219"/>
      <c r="H64" s="153">
        <f t="shared" si="0"/>
        <v>10</v>
      </c>
      <c r="I64" s="219"/>
      <c r="J64" s="114"/>
    </row>
    <row r="65" spans="1:10" x14ac:dyDescent="0.25">
      <c r="A65" s="249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9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9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9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9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9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9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9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9"/>
      <c r="B73" s="155">
        <v>2.4</v>
      </c>
      <c r="C73" s="156" t="s">
        <v>120</v>
      </c>
      <c r="D73" s="165">
        <v>0</v>
      </c>
      <c r="E73" s="215"/>
      <c r="F73" s="165">
        <v>10</v>
      </c>
      <c r="G73" s="215"/>
      <c r="H73" s="163">
        <f t="shared" si="0"/>
        <v>10</v>
      </c>
      <c r="I73" s="217"/>
      <c r="J73" s="114"/>
    </row>
    <row r="74" spans="1:10" ht="25.5" customHeight="1" x14ac:dyDescent="0.25">
      <c r="A74" s="249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17</v>
      </c>
      <c r="G74" s="219"/>
      <c r="H74" s="153">
        <f t="shared" si="0"/>
        <v>17</v>
      </c>
      <c r="I74" s="219"/>
      <c r="J74" s="114"/>
    </row>
    <row r="75" spans="1:10" x14ac:dyDescent="0.25">
      <c r="A75" s="249"/>
      <c r="B75" s="155">
        <v>3.1</v>
      </c>
      <c r="C75" s="177" t="s">
        <v>123</v>
      </c>
      <c r="D75" s="178">
        <v>0</v>
      </c>
      <c r="E75" s="215"/>
      <c r="F75" s="178">
        <v>8</v>
      </c>
      <c r="G75" s="215"/>
      <c r="H75" s="163">
        <f t="shared" si="0"/>
        <v>8</v>
      </c>
      <c r="I75" s="217"/>
      <c r="J75" s="114"/>
    </row>
    <row r="76" spans="1:10" x14ac:dyDescent="0.25">
      <c r="A76" s="249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9"/>
      <c r="B77" s="155">
        <v>3.3</v>
      </c>
      <c r="C77" s="177" t="s">
        <v>125</v>
      </c>
      <c r="D77" s="178">
        <v>0</v>
      </c>
      <c r="E77" s="215"/>
      <c r="F77" s="178">
        <v>2</v>
      </c>
      <c r="G77" s="215"/>
      <c r="H77" s="163">
        <f t="shared" si="0"/>
        <v>2</v>
      </c>
      <c r="I77" s="217"/>
      <c r="J77" s="114"/>
    </row>
    <row r="78" spans="1:10" x14ac:dyDescent="0.25">
      <c r="A78" s="249"/>
      <c r="B78" s="155">
        <v>3.4</v>
      </c>
      <c r="C78" s="177" t="s">
        <v>126</v>
      </c>
      <c r="D78" s="178">
        <v>0</v>
      </c>
      <c r="E78" s="215"/>
      <c r="F78" s="178">
        <v>7</v>
      </c>
      <c r="G78" s="215"/>
      <c r="H78" s="163">
        <f t="shared" si="0"/>
        <v>7</v>
      </c>
      <c r="I78" s="217"/>
      <c r="J78" s="114"/>
    </row>
    <row r="79" spans="1:10" x14ac:dyDescent="0.25">
      <c r="A79" s="249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9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9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526</v>
      </c>
      <c r="G82" s="176">
        <f>SUM(G87,G100,G131)</f>
        <v>84</v>
      </c>
      <c r="H82" s="153">
        <f t="shared" si="0"/>
        <v>526</v>
      </c>
      <c r="I82" s="153">
        <f>SUM(E82,G82)</f>
        <v>84</v>
      </c>
      <c r="J82" s="114"/>
    </row>
    <row r="83" spans="1:10" ht="25.5" customHeight="1" x14ac:dyDescent="0.25">
      <c r="A83" s="25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347</v>
      </c>
      <c r="G83" s="180">
        <f>G82</f>
        <v>84</v>
      </c>
      <c r="H83" s="153">
        <f t="shared" si="0"/>
        <v>347</v>
      </c>
      <c r="I83" s="153">
        <f>SUM(E83,G83)</f>
        <v>84</v>
      </c>
      <c r="J83" s="114"/>
    </row>
    <row r="84" spans="1:10" x14ac:dyDescent="0.25">
      <c r="A84" s="25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51</v>
      </c>
      <c r="G84" s="224"/>
      <c r="H84" s="182">
        <f t="shared" si="0"/>
        <v>51</v>
      </c>
      <c r="I84" s="226"/>
      <c r="J84" s="114"/>
    </row>
    <row r="85" spans="1:10" x14ac:dyDescent="0.25">
      <c r="A85" s="25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5"/>
      <c r="B86" s="160" t="s">
        <v>137</v>
      </c>
      <c r="C86" s="164" t="s">
        <v>138</v>
      </c>
      <c r="D86" s="178">
        <v>0</v>
      </c>
      <c r="E86" s="225"/>
      <c r="F86" s="178">
        <v>51</v>
      </c>
      <c r="G86" s="225"/>
      <c r="H86" s="183">
        <f t="shared" si="0"/>
        <v>51</v>
      </c>
      <c r="I86" s="222"/>
      <c r="J86" s="114"/>
    </row>
    <row r="87" spans="1:10" x14ac:dyDescent="0.25">
      <c r="A87" s="25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84</v>
      </c>
      <c r="G87" s="184">
        <f>SUM(G88,G91,G94)</f>
        <v>84</v>
      </c>
      <c r="H87" s="158">
        <f t="shared" si="0"/>
        <v>84</v>
      </c>
      <c r="I87" s="170">
        <f t="shared" si="0"/>
        <v>84</v>
      </c>
      <c r="J87" s="114"/>
    </row>
    <row r="88" spans="1:10" x14ac:dyDescent="0.25">
      <c r="A88" s="25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70</v>
      </c>
      <c r="G88" s="185">
        <f>SUM(G89,G90)</f>
        <v>70</v>
      </c>
      <c r="H88" s="186">
        <f t="shared" ref="H88:I119" si="1">SUM(D88,F88)</f>
        <v>70</v>
      </c>
      <c r="I88" s="186">
        <f t="shared" si="1"/>
        <v>70</v>
      </c>
      <c r="J88" s="114"/>
    </row>
    <row r="89" spans="1:10" x14ac:dyDescent="0.25">
      <c r="A89" s="25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5"/>
      <c r="B90" s="160" t="s">
        <v>144</v>
      </c>
      <c r="C90" s="187" t="s">
        <v>138</v>
      </c>
      <c r="D90" s="178">
        <v>0</v>
      </c>
      <c r="E90" s="178">
        <v>0</v>
      </c>
      <c r="F90" s="178">
        <v>70</v>
      </c>
      <c r="G90" s="178">
        <v>70</v>
      </c>
      <c r="H90" s="207">
        <f t="shared" si="1"/>
        <v>70</v>
      </c>
      <c r="I90" s="207">
        <f t="shared" si="1"/>
        <v>70</v>
      </c>
      <c r="J90" s="114"/>
    </row>
    <row r="91" spans="1:10" x14ac:dyDescent="0.25">
      <c r="A91" s="25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14</v>
      </c>
      <c r="G91" s="185">
        <f>SUM(G92,G93)</f>
        <v>14</v>
      </c>
      <c r="H91" s="186">
        <f t="shared" si="1"/>
        <v>14</v>
      </c>
      <c r="I91" s="186">
        <f t="shared" si="1"/>
        <v>14</v>
      </c>
      <c r="J91" s="114"/>
    </row>
    <row r="92" spans="1:10" x14ac:dyDescent="0.25">
      <c r="A92" s="25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5"/>
      <c r="B93" s="160" t="s">
        <v>148</v>
      </c>
      <c r="C93" s="187" t="s">
        <v>138</v>
      </c>
      <c r="D93" s="178">
        <v>0</v>
      </c>
      <c r="E93" s="178">
        <v>0</v>
      </c>
      <c r="F93" s="178">
        <v>14</v>
      </c>
      <c r="G93" s="178">
        <v>14</v>
      </c>
      <c r="H93" s="207">
        <f t="shared" si="1"/>
        <v>14</v>
      </c>
      <c r="I93" s="207">
        <f t="shared" si="1"/>
        <v>14</v>
      </c>
      <c r="J93" s="114"/>
    </row>
    <row r="94" spans="1:10" ht="25.5" customHeight="1" x14ac:dyDescent="0.25">
      <c r="A94" s="25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2</v>
      </c>
      <c r="G103" s="214"/>
      <c r="H103" s="183">
        <f t="shared" si="1"/>
        <v>2</v>
      </c>
      <c r="I103" s="214"/>
      <c r="J103" s="114"/>
    </row>
    <row r="104" spans="1:10" x14ac:dyDescent="0.25">
      <c r="A104" s="25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5"/>
      <c r="B105" s="160" t="s">
        <v>164</v>
      </c>
      <c r="C105" s="164" t="s">
        <v>138</v>
      </c>
      <c r="D105" s="165">
        <v>0</v>
      </c>
      <c r="E105" s="214"/>
      <c r="F105" s="165">
        <v>2</v>
      </c>
      <c r="G105" s="214"/>
      <c r="H105" s="183">
        <f t="shared" si="1"/>
        <v>2</v>
      </c>
      <c r="I105" s="214"/>
      <c r="J105" s="114"/>
    </row>
    <row r="106" spans="1:10" ht="25.5" customHeight="1" x14ac:dyDescent="0.25">
      <c r="A106" s="25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23</v>
      </c>
      <c r="G121" s="214"/>
      <c r="H121" s="183">
        <f t="shared" si="2"/>
        <v>23</v>
      </c>
      <c r="I121" s="214"/>
      <c r="J121" s="114"/>
    </row>
    <row r="122" spans="1:10" x14ac:dyDescent="0.25">
      <c r="A122" s="255"/>
      <c r="B122" s="160" t="s">
        <v>187</v>
      </c>
      <c r="C122" s="164" t="s">
        <v>136</v>
      </c>
      <c r="D122" s="165">
        <v>0</v>
      </c>
      <c r="E122" s="214"/>
      <c r="F122" s="165">
        <v>1</v>
      </c>
      <c r="G122" s="214"/>
      <c r="H122" s="183">
        <f t="shared" si="2"/>
        <v>1</v>
      </c>
      <c r="I122" s="214"/>
      <c r="J122" s="114"/>
    </row>
    <row r="123" spans="1:10" x14ac:dyDescent="0.25">
      <c r="A123" s="255"/>
      <c r="B123" s="160" t="s">
        <v>188</v>
      </c>
      <c r="C123" s="164" t="s">
        <v>138</v>
      </c>
      <c r="D123" s="165">
        <v>0</v>
      </c>
      <c r="E123" s="214"/>
      <c r="F123" s="165">
        <v>22</v>
      </c>
      <c r="G123" s="214"/>
      <c r="H123" s="183">
        <f t="shared" si="2"/>
        <v>22</v>
      </c>
      <c r="I123" s="214"/>
      <c r="J123" s="114"/>
    </row>
    <row r="124" spans="1:10" x14ac:dyDescent="0.25">
      <c r="A124" s="25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5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5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5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186</v>
      </c>
      <c r="G137" s="214"/>
      <c r="H137" s="183">
        <f t="shared" si="2"/>
        <v>186</v>
      </c>
      <c r="I137" s="214"/>
      <c r="J137" s="114"/>
    </row>
    <row r="138" spans="1:10" ht="21.75" customHeight="1" x14ac:dyDescent="0.25">
      <c r="A138" s="25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5"/>
      <c r="B139" s="160" t="s">
        <v>210</v>
      </c>
      <c r="C139" s="164" t="s">
        <v>138</v>
      </c>
      <c r="D139" s="165">
        <v>0</v>
      </c>
      <c r="E139" s="214"/>
      <c r="F139" s="165">
        <v>186</v>
      </c>
      <c r="G139" s="214"/>
      <c r="H139" s="183">
        <f t="shared" si="2"/>
        <v>186</v>
      </c>
      <c r="I139" s="214"/>
      <c r="J139" s="114"/>
    </row>
    <row r="140" spans="1:10" x14ac:dyDescent="0.25">
      <c r="A140" s="255"/>
      <c r="B140" s="155">
        <v>4.2</v>
      </c>
      <c r="C140" s="177" t="s">
        <v>211</v>
      </c>
      <c r="D140" s="165">
        <v>0</v>
      </c>
      <c r="E140" s="215"/>
      <c r="F140" s="165">
        <v>54</v>
      </c>
      <c r="G140" s="215"/>
      <c r="H140" s="163">
        <f t="shared" si="2"/>
        <v>54</v>
      </c>
      <c r="I140" s="217"/>
      <c r="J140" s="114"/>
    </row>
    <row r="141" spans="1:10" x14ac:dyDescent="0.25">
      <c r="A141" s="255"/>
      <c r="B141" s="155">
        <v>4.3</v>
      </c>
      <c r="C141" s="177" t="s">
        <v>212</v>
      </c>
      <c r="D141" s="165">
        <v>0</v>
      </c>
      <c r="E141" s="215"/>
      <c r="F141" s="165">
        <v>9</v>
      </c>
      <c r="G141" s="215"/>
      <c r="H141" s="163">
        <f t="shared" si="2"/>
        <v>9</v>
      </c>
      <c r="I141" s="217"/>
      <c r="J141" s="114"/>
    </row>
    <row r="142" spans="1:10" ht="24.75" customHeight="1" x14ac:dyDescent="0.25">
      <c r="A142" s="255"/>
      <c r="B142" s="155">
        <v>4.4000000000000004</v>
      </c>
      <c r="C142" s="177" t="s">
        <v>213</v>
      </c>
      <c r="D142" s="165">
        <v>0</v>
      </c>
      <c r="E142" s="215"/>
      <c r="F142" s="165">
        <v>7</v>
      </c>
      <c r="G142" s="215"/>
      <c r="H142" s="163">
        <f t="shared" si="2"/>
        <v>7</v>
      </c>
      <c r="I142" s="217"/>
      <c r="J142" s="114"/>
    </row>
    <row r="143" spans="1:10" x14ac:dyDescent="0.25">
      <c r="A143" s="255"/>
      <c r="B143" s="155">
        <v>4.5</v>
      </c>
      <c r="C143" s="177" t="s">
        <v>214</v>
      </c>
      <c r="D143" s="165">
        <v>0</v>
      </c>
      <c r="E143" s="215"/>
      <c r="F143" s="165">
        <v>87</v>
      </c>
      <c r="G143" s="215"/>
      <c r="H143" s="163">
        <f t="shared" si="2"/>
        <v>87</v>
      </c>
      <c r="I143" s="218"/>
      <c r="J143" s="114"/>
    </row>
    <row r="144" spans="1:10" x14ac:dyDescent="0.25">
      <c r="A144" s="255"/>
      <c r="B144" s="155">
        <v>4.5999999999999996</v>
      </c>
      <c r="C144" s="177" t="s">
        <v>215</v>
      </c>
      <c r="D144" s="165">
        <v>0</v>
      </c>
      <c r="E144" s="215"/>
      <c r="F144" s="165">
        <v>14</v>
      </c>
      <c r="G144" s="215"/>
      <c r="H144" s="163">
        <f t="shared" si="2"/>
        <v>14</v>
      </c>
      <c r="I144" s="219"/>
      <c r="J144" s="114"/>
    </row>
    <row r="145" spans="1:10" ht="29.25" customHeight="1" x14ac:dyDescent="0.25">
      <c r="A145" s="256"/>
      <c r="B145" s="155">
        <v>4.7</v>
      </c>
      <c r="C145" s="172" t="s">
        <v>216</v>
      </c>
      <c r="D145" s="165">
        <v>0</v>
      </c>
      <c r="E145" s="215"/>
      <c r="F145" s="165">
        <v>8</v>
      </c>
      <c r="G145" s="215"/>
      <c r="H145" s="163">
        <f t="shared" si="2"/>
        <v>8</v>
      </c>
      <c r="I145" s="219"/>
      <c r="J145" s="114"/>
    </row>
    <row r="146" spans="1:10" ht="21" customHeight="1" x14ac:dyDescent="0.25">
      <c r="A146" s="249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147</v>
      </c>
      <c r="G146" s="216"/>
      <c r="H146" s="153">
        <f t="shared" si="2"/>
        <v>147</v>
      </c>
      <c r="I146" s="217"/>
      <c r="J146" s="114"/>
    </row>
    <row r="147" spans="1:10" x14ac:dyDescent="0.25">
      <c r="A147" s="249"/>
      <c r="B147" s="155">
        <v>5.0999999999999996</v>
      </c>
      <c r="C147" s="177" t="s">
        <v>219</v>
      </c>
      <c r="D147" s="165">
        <v>0</v>
      </c>
      <c r="E147" s="215"/>
      <c r="F147" s="165">
        <v>125</v>
      </c>
      <c r="G147" s="215"/>
      <c r="H147" s="163">
        <f t="shared" si="2"/>
        <v>125</v>
      </c>
      <c r="I147" s="217"/>
      <c r="J147" s="114"/>
    </row>
    <row r="148" spans="1:10" ht="38.25" customHeight="1" x14ac:dyDescent="0.25">
      <c r="A148" s="249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9"/>
      <c r="B149" s="155">
        <v>5.3</v>
      </c>
      <c r="C149" s="177" t="s">
        <v>221</v>
      </c>
      <c r="D149" s="165">
        <v>0</v>
      </c>
      <c r="E149" s="215"/>
      <c r="F149" s="165">
        <v>22</v>
      </c>
      <c r="G149" s="215"/>
      <c r="H149" s="163">
        <f t="shared" si="2"/>
        <v>22</v>
      </c>
      <c r="I149" s="217"/>
      <c r="J149" s="114"/>
    </row>
    <row r="150" spans="1:10" x14ac:dyDescent="0.25">
      <c r="A150" s="249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9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49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9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9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49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173</v>
      </c>
      <c r="G155" s="219"/>
      <c r="H155" s="153">
        <f t="shared" si="2"/>
        <v>173</v>
      </c>
      <c r="I155" s="218"/>
      <c r="J155" s="114"/>
    </row>
    <row r="156" spans="1:10" x14ac:dyDescent="0.25">
      <c r="A156" s="249"/>
      <c r="B156" s="155">
        <v>7.1</v>
      </c>
      <c r="C156" s="177" t="s">
        <v>230</v>
      </c>
      <c r="D156" s="165">
        <v>0</v>
      </c>
      <c r="E156" s="215"/>
      <c r="F156" s="165">
        <v>29</v>
      </c>
      <c r="G156" s="215"/>
      <c r="H156" s="163">
        <f t="shared" si="2"/>
        <v>29</v>
      </c>
      <c r="I156" s="159"/>
      <c r="J156" s="114"/>
    </row>
    <row r="157" spans="1:10" ht="24.75" customHeight="1" x14ac:dyDescent="0.25">
      <c r="A157" s="249"/>
      <c r="B157" s="155">
        <v>7.2</v>
      </c>
      <c r="C157" s="177" t="s">
        <v>231</v>
      </c>
      <c r="D157" s="165">
        <v>0</v>
      </c>
      <c r="E157" s="215"/>
      <c r="F157" s="165">
        <v>83</v>
      </c>
      <c r="G157" s="215"/>
      <c r="H157" s="163">
        <f t="shared" si="2"/>
        <v>83</v>
      </c>
      <c r="I157" s="159"/>
      <c r="J157" s="114"/>
    </row>
    <row r="158" spans="1:10" x14ac:dyDescent="0.25">
      <c r="A158" s="249"/>
      <c r="B158" s="155">
        <v>7.3</v>
      </c>
      <c r="C158" s="177" t="s">
        <v>232</v>
      </c>
      <c r="D158" s="165">
        <v>0</v>
      </c>
      <c r="E158" s="215"/>
      <c r="F158" s="165">
        <v>9</v>
      </c>
      <c r="G158" s="215"/>
      <c r="H158" s="163">
        <f t="shared" si="2"/>
        <v>9</v>
      </c>
      <c r="I158" s="159"/>
      <c r="J158" s="114"/>
    </row>
    <row r="159" spans="1:10" x14ac:dyDescent="0.25">
      <c r="A159" s="249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9"/>
      <c r="B160" s="155">
        <v>7.5</v>
      </c>
      <c r="C160" s="177" t="s">
        <v>234</v>
      </c>
      <c r="D160" s="165">
        <v>0</v>
      </c>
      <c r="E160" s="215"/>
      <c r="F160" s="165">
        <v>3</v>
      </c>
      <c r="G160" s="215"/>
      <c r="H160" s="163">
        <f t="shared" si="2"/>
        <v>3</v>
      </c>
      <c r="I160" s="159"/>
      <c r="J160" s="114"/>
    </row>
    <row r="161" spans="1:10" x14ac:dyDescent="0.25">
      <c r="A161" s="249"/>
      <c r="B161" s="155">
        <v>7.6</v>
      </c>
      <c r="C161" s="177" t="s">
        <v>235</v>
      </c>
      <c r="D161" s="165">
        <v>0</v>
      </c>
      <c r="E161" s="215"/>
      <c r="F161" s="165">
        <v>5</v>
      </c>
      <c r="G161" s="215"/>
      <c r="H161" s="163">
        <f t="shared" si="2"/>
        <v>5</v>
      </c>
      <c r="I161" s="159"/>
      <c r="J161" s="114"/>
    </row>
    <row r="162" spans="1:10" x14ac:dyDescent="0.25">
      <c r="A162" s="249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9"/>
      <c r="B163" s="155">
        <v>7.8</v>
      </c>
      <c r="C163" s="172" t="s">
        <v>237</v>
      </c>
      <c r="D163" s="165">
        <v>0</v>
      </c>
      <c r="E163" s="215"/>
      <c r="F163" s="165">
        <v>15</v>
      </c>
      <c r="G163" s="215"/>
      <c r="H163" s="163">
        <f t="shared" si="2"/>
        <v>15</v>
      </c>
      <c r="I163" s="159"/>
      <c r="J163" s="114"/>
    </row>
    <row r="164" spans="1:10" x14ac:dyDescent="0.25">
      <c r="A164" s="249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9"/>
      <c r="B165" s="193">
        <v>7.1</v>
      </c>
      <c r="C165" s="172" t="s">
        <v>239</v>
      </c>
      <c r="D165" s="165">
        <v>0</v>
      </c>
      <c r="E165" s="215"/>
      <c r="F165" s="165">
        <v>29</v>
      </c>
      <c r="G165" s="215"/>
      <c r="H165" s="163">
        <f t="shared" si="2"/>
        <v>29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200-000000000000}">
      <formula1>D31</formula1>
    </dataValidation>
    <dataValidation type="custom" allowBlank="1" showInputMessage="1" showErrorMessage="1" errorTitle="Formula" error="Esta campo no es modificable" sqref="D26" xr:uid="{00000000-0002-0000-0200-000001000000}">
      <formula1>F31</formula1>
    </dataValidation>
    <dataValidation type="custom" allowBlank="1" showInputMessage="1" showErrorMessage="1" errorTitle="Formula" error="Esta campo no es modificable" sqref="H25" xr:uid="{00000000-0002-0000-0200-000002000000}">
      <formula1>SUM(D24,D26)</formula1>
    </dataValidation>
    <dataValidation allowBlank="1" showInputMessage="1" showErrorMessage="1" errorTitle="Solo Numeros" error="Este campo solo acepta números" sqref="D89:G90 D92:G93 D95:G96" xr:uid="{00000000-0002-0000-0200-000003000000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0000000-0002-0000-0200-00000400000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27" zoomScale="75" zoomScaleNormal="80" workbookViewId="0">
      <selection activeCell="G54" sqref="G54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6" t="s">
        <v>0</v>
      </c>
      <c r="B2" s="286"/>
      <c r="C2" s="286"/>
      <c r="D2" s="286"/>
      <c r="E2" s="286"/>
      <c r="F2" s="286"/>
      <c r="G2" s="112"/>
      <c r="H2" s="112"/>
      <c r="I2" s="113"/>
      <c r="J2" s="114"/>
    </row>
    <row r="3" spans="1:10" ht="15.75" customHeight="1" x14ac:dyDescent="0.25">
      <c r="A3" s="287" t="s">
        <v>240</v>
      </c>
      <c r="B3" s="287"/>
      <c r="C3" s="287"/>
      <c r="D3" s="287"/>
      <c r="E3" s="287"/>
      <c r="F3" s="287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9" t="s">
        <v>4</v>
      </c>
      <c r="E5" s="299"/>
      <c r="F5" s="29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300" t="s">
        <v>257</v>
      </c>
      <c r="E6" s="301"/>
      <c r="F6" s="30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8" t="str">
        <f>edo_Colima!E6</f>
        <v>Fiscalia del Estado de Colima</v>
      </c>
      <c r="E7" s="298"/>
      <c r="F7" s="29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8" t="str">
        <f>edo_Colima!E7</f>
        <v>Reporte de cierre del mes inmediato anterior</v>
      </c>
      <c r="E8" s="298"/>
      <c r="F8" s="29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44565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4" t="s">
        <v>11</v>
      </c>
      <c r="F11" s="284"/>
      <c r="G11" s="284"/>
      <c r="H11" s="284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Diciembre</v>
      </c>
      <c r="E12" s="294"/>
      <c r="F12" s="284"/>
      <c r="G12" s="284"/>
      <c r="H12" s="284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49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49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66" t="s">
        <v>251</v>
      </c>
      <c r="E28" s="267"/>
      <c r="F28" s="266" t="s">
        <v>252</v>
      </c>
      <c r="G28" s="267"/>
      <c r="H28" s="297" t="s">
        <v>253</v>
      </c>
      <c r="I28" s="267"/>
      <c r="J28" s="114"/>
    </row>
    <row r="29" spans="1:34" x14ac:dyDescent="0.25">
      <c r="A29" s="268" t="s">
        <v>45</v>
      </c>
      <c r="B29" s="280" t="s">
        <v>52</v>
      </c>
      <c r="C29" s="280" t="s">
        <v>53</v>
      </c>
      <c r="D29" s="280" t="s">
        <v>254</v>
      </c>
      <c r="E29" s="280" t="s">
        <v>49</v>
      </c>
      <c r="F29" s="280" t="s">
        <v>255</v>
      </c>
      <c r="G29" s="280" t="s">
        <v>49</v>
      </c>
      <c r="H29" s="280" t="s">
        <v>256</v>
      </c>
      <c r="I29" s="280" t="s">
        <v>49</v>
      </c>
      <c r="J29" s="114"/>
    </row>
    <row r="30" spans="1:34" ht="54" customHeight="1" x14ac:dyDescent="0.25">
      <c r="A30" s="270"/>
      <c r="B30" s="250"/>
      <c r="C30" s="250"/>
      <c r="D30" s="250"/>
      <c r="E30" s="250"/>
      <c r="F30" s="250"/>
      <c r="G30" s="250"/>
      <c r="H30" s="250"/>
      <c r="I30" s="250"/>
      <c r="J30" s="114"/>
    </row>
    <row r="31" spans="1:34" ht="15.75" customHeight="1" x14ac:dyDescent="0.25">
      <c r="A31" s="290" t="s">
        <v>33</v>
      </c>
      <c r="B31" s="291"/>
      <c r="C31" s="292"/>
      <c r="D31" s="148">
        <f>SUM(D32,D64,D74,D82,D146,D151,D155)</f>
        <v>0</v>
      </c>
      <c r="E31" s="149">
        <f>E82</f>
        <v>0</v>
      </c>
      <c r="F31" s="148">
        <f>SUM(F32,F64,F74,F82,F146,F151,F155)</f>
        <v>49</v>
      </c>
      <c r="G31" s="149">
        <f>G82</f>
        <v>2</v>
      </c>
      <c r="H31" s="149">
        <f>SUM(D31,F31)</f>
        <v>49</v>
      </c>
      <c r="I31" s="149">
        <f>SUM(E31,G31)</f>
        <v>2</v>
      </c>
      <c r="J31" s="114"/>
    </row>
    <row r="32" spans="1:34" ht="25.5" customHeight="1" x14ac:dyDescent="0.25">
      <c r="A32" s="249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8</v>
      </c>
      <c r="G32" s="215"/>
      <c r="H32" s="153">
        <f t="shared" ref="H32:I87" si="0">SUM(D32,F32)</f>
        <v>8</v>
      </c>
      <c r="I32" s="154"/>
      <c r="J32" s="114"/>
    </row>
    <row r="33" spans="1:10" x14ac:dyDescent="0.25">
      <c r="A33" s="249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</v>
      </c>
      <c r="G33" s="215"/>
      <c r="H33" s="158">
        <f t="shared" si="0"/>
        <v>1</v>
      </c>
      <c r="I33" s="159"/>
      <c r="J33" s="114"/>
    </row>
    <row r="34" spans="1:10" x14ac:dyDescent="0.25">
      <c r="A34" s="249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49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49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9"/>
      <c r="B37" s="160" t="s">
        <v>73</v>
      </c>
      <c r="C37" s="164" t="s">
        <v>74</v>
      </c>
      <c r="D37" s="165">
        <v>0</v>
      </c>
      <c r="E37" s="154"/>
      <c r="F37" s="165">
        <v>1</v>
      </c>
      <c r="G37" s="154"/>
      <c r="H37" s="163">
        <f t="shared" si="0"/>
        <v>1</v>
      </c>
      <c r="I37" s="217"/>
      <c r="J37" s="114"/>
    </row>
    <row r="38" spans="1:10" x14ac:dyDescent="0.25">
      <c r="A38" s="249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9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9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9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9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9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9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9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7</v>
      </c>
      <c r="G45" s="217"/>
      <c r="H45" s="158">
        <f t="shared" si="0"/>
        <v>7</v>
      </c>
      <c r="I45" s="219"/>
      <c r="J45" s="114"/>
    </row>
    <row r="46" spans="1:10" x14ac:dyDescent="0.25">
      <c r="A46" s="249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</v>
      </c>
      <c r="G46" s="217"/>
      <c r="H46" s="163">
        <f t="shared" si="0"/>
        <v>2</v>
      </c>
      <c r="I46" s="219"/>
      <c r="J46" s="114"/>
    </row>
    <row r="47" spans="1:10" x14ac:dyDescent="0.25">
      <c r="A47" s="249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9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9"/>
      <c r="B49" s="160" t="s">
        <v>89</v>
      </c>
      <c r="C49" s="164" t="s">
        <v>74</v>
      </c>
      <c r="D49" s="165">
        <v>0</v>
      </c>
      <c r="E49" s="215"/>
      <c r="F49" s="165">
        <v>2</v>
      </c>
      <c r="G49" s="215"/>
      <c r="H49" s="163">
        <f t="shared" si="0"/>
        <v>2</v>
      </c>
      <c r="I49" s="217"/>
      <c r="J49" s="114"/>
    </row>
    <row r="50" spans="1:10" x14ac:dyDescent="0.25">
      <c r="A50" s="249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9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5</v>
      </c>
      <c r="G51" s="219"/>
      <c r="H51" s="163">
        <f t="shared" si="0"/>
        <v>5</v>
      </c>
      <c r="I51" s="219"/>
      <c r="J51" s="114"/>
    </row>
    <row r="52" spans="1:10" x14ac:dyDescent="0.25">
      <c r="A52" s="249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9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9"/>
      <c r="B54" s="160" t="s">
        <v>95</v>
      </c>
      <c r="C54" s="169" t="s">
        <v>81</v>
      </c>
      <c r="D54" s="165">
        <v>0</v>
      </c>
      <c r="E54" s="219"/>
      <c r="F54" s="165">
        <v>5</v>
      </c>
      <c r="G54" s="219"/>
      <c r="H54" s="163">
        <f t="shared" si="0"/>
        <v>5</v>
      </c>
      <c r="I54" s="219"/>
      <c r="J54" s="114"/>
    </row>
    <row r="55" spans="1:10" x14ac:dyDescent="0.25">
      <c r="A55" s="249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9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9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9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9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9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9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9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9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9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9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9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9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9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9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9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9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9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9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9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</v>
      </c>
      <c r="G74" s="219"/>
      <c r="H74" s="153">
        <f t="shared" si="0"/>
        <v>2</v>
      </c>
      <c r="I74" s="219"/>
      <c r="J74" s="114"/>
    </row>
    <row r="75" spans="1:10" x14ac:dyDescent="0.25">
      <c r="A75" s="249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9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9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9"/>
      <c r="B78" s="155">
        <v>3.4</v>
      </c>
      <c r="C78" s="177" t="s">
        <v>126</v>
      </c>
      <c r="D78" s="178">
        <v>0</v>
      </c>
      <c r="E78" s="215"/>
      <c r="F78" s="178">
        <v>1</v>
      </c>
      <c r="G78" s="215"/>
      <c r="H78" s="163">
        <f t="shared" si="0"/>
        <v>1</v>
      </c>
      <c r="I78" s="217"/>
      <c r="J78" s="114"/>
    </row>
    <row r="79" spans="1:10" x14ac:dyDescent="0.25">
      <c r="A79" s="249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9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9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5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19</v>
      </c>
      <c r="G82" s="176">
        <f>SUM(G87,G100,G131)</f>
        <v>2</v>
      </c>
      <c r="H82" s="153">
        <f t="shared" si="0"/>
        <v>19</v>
      </c>
      <c r="I82" s="153">
        <f>SUM(E82,G82)</f>
        <v>2</v>
      </c>
      <c r="J82" s="114"/>
    </row>
    <row r="83" spans="1:10" ht="25.5" customHeight="1" x14ac:dyDescent="0.25">
      <c r="A83" s="25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8</v>
      </c>
      <c r="G83" s="180">
        <f>G82</f>
        <v>2</v>
      </c>
      <c r="H83" s="153">
        <f t="shared" si="0"/>
        <v>8</v>
      </c>
      <c r="I83" s="153">
        <f>SUM(E83,G83)</f>
        <v>2</v>
      </c>
      <c r="J83" s="114"/>
    </row>
    <row r="84" spans="1:10" x14ac:dyDescent="0.25">
      <c r="A84" s="25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5</v>
      </c>
      <c r="G84" s="224"/>
      <c r="H84" s="182">
        <f t="shared" si="0"/>
        <v>5</v>
      </c>
      <c r="I84" s="226"/>
      <c r="J84" s="114"/>
    </row>
    <row r="85" spans="1:10" x14ac:dyDescent="0.25">
      <c r="A85" s="25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5"/>
      <c r="B86" s="160" t="s">
        <v>137</v>
      </c>
      <c r="C86" s="164" t="s">
        <v>138</v>
      </c>
      <c r="D86" s="178">
        <v>0</v>
      </c>
      <c r="E86" s="225"/>
      <c r="F86" s="178">
        <v>5</v>
      </c>
      <c r="G86" s="225"/>
      <c r="H86" s="183">
        <f t="shared" si="0"/>
        <v>5</v>
      </c>
      <c r="I86" s="222"/>
      <c r="J86" s="114"/>
    </row>
    <row r="87" spans="1:10" x14ac:dyDescent="0.25">
      <c r="A87" s="25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</v>
      </c>
      <c r="G87" s="184">
        <f>SUM(G88,G91,G94)</f>
        <v>2</v>
      </c>
      <c r="H87" s="158">
        <f t="shared" si="0"/>
        <v>2</v>
      </c>
      <c r="I87" s="170">
        <f t="shared" si="0"/>
        <v>2</v>
      </c>
      <c r="J87" s="114"/>
    </row>
    <row r="88" spans="1:10" x14ac:dyDescent="0.25">
      <c r="A88" s="25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2</v>
      </c>
      <c r="G88" s="185">
        <f>SUM(G89,G90)</f>
        <v>2</v>
      </c>
      <c r="H88" s="186">
        <f t="shared" ref="H88:I119" si="1">SUM(D88,F88)</f>
        <v>2</v>
      </c>
      <c r="I88" s="186">
        <f t="shared" si="1"/>
        <v>2</v>
      </c>
      <c r="J88" s="114"/>
    </row>
    <row r="89" spans="1:10" x14ac:dyDescent="0.25">
      <c r="A89" s="25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5"/>
      <c r="B90" s="160" t="s">
        <v>144</v>
      </c>
      <c r="C90" s="187" t="s">
        <v>138</v>
      </c>
      <c r="D90" s="178">
        <v>0</v>
      </c>
      <c r="E90" s="178">
        <v>0</v>
      </c>
      <c r="F90" s="178">
        <v>2</v>
      </c>
      <c r="G90" s="178">
        <v>2</v>
      </c>
      <c r="H90" s="207">
        <f t="shared" si="1"/>
        <v>2</v>
      </c>
      <c r="I90" s="207">
        <f t="shared" si="1"/>
        <v>2</v>
      </c>
      <c r="J90" s="114"/>
    </row>
    <row r="91" spans="1:10" x14ac:dyDescent="0.25">
      <c r="A91" s="25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</v>
      </c>
      <c r="G137" s="214"/>
      <c r="H137" s="183">
        <f t="shared" si="2"/>
        <v>1</v>
      </c>
      <c r="I137" s="214"/>
      <c r="J137" s="114"/>
    </row>
    <row r="138" spans="1:10" ht="21.75" customHeight="1" x14ac:dyDescent="0.25">
      <c r="A138" s="25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5"/>
      <c r="B139" s="160" t="s">
        <v>210</v>
      </c>
      <c r="C139" s="164" t="s">
        <v>138</v>
      </c>
      <c r="D139" s="165">
        <v>0</v>
      </c>
      <c r="E139" s="214"/>
      <c r="F139" s="165">
        <v>1</v>
      </c>
      <c r="G139" s="214"/>
      <c r="H139" s="183">
        <f t="shared" si="2"/>
        <v>1</v>
      </c>
      <c r="I139" s="214"/>
      <c r="J139" s="114"/>
    </row>
    <row r="140" spans="1:10" x14ac:dyDescent="0.25">
      <c r="A140" s="255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55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5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5"/>
      <c r="B143" s="155">
        <v>4.5</v>
      </c>
      <c r="C143" s="177" t="s">
        <v>214</v>
      </c>
      <c r="D143" s="165">
        <v>0</v>
      </c>
      <c r="E143" s="215"/>
      <c r="F143" s="165">
        <v>6</v>
      </c>
      <c r="G143" s="215"/>
      <c r="H143" s="163">
        <f t="shared" si="2"/>
        <v>6</v>
      </c>
      <c r="I143" s="218"/>
      <c r="J143" s="114"/>
    </row>
    <row r="144" spans="1:10" x14ac:dyDescent="0.25">
      <c r="A144" s="255"/>
      <c r="B144" s="155">
        <v>4.5999999999999996</v>
      </c>
      <c r="C144" s="177" t="s">
        <v>215</v>
      </c>
      <c r="D144" s="165">
        <v>0</v>
      </c>
      <c r="E144" s="215"/>
      <c r="F144" s="165">
        <v>2</v>
      </c>
      <c r="G144" s="215"/>
      <c r="H144" s="163">
        <f t="shared" si="2"/>
        <v>2</v>
      </c>
      <c r="I144" s="219"/>
      <c r="J144" s="114"/>
    </row>
    <row r="145" spans="1:10" ht="29.25" customHeight="1" x14ac:dyDescent="0.25">
      <c r="A145" s="256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49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9</v>
      </c>
      <c r="G146" s="216"/>
      <c r="H146" s="153">
        <f t="shared" si="2"/>
        <v>9</v>
      </c>
      <c r="I146" s="217"/>
      <c r="J146" s="114"/>
    </row>
    <row r="147" spans="1:10" x14ac:dyDescent="0.25">
      <c r="A147" s="249"/>
      <c r="B147" s="155">
        <v>5.0999999999999996</v>
      </c>
      <c r="C147" s="177" t="s">
        <v>219</v>
      </c>
      <c r="D147" s="165">
        <v>0</v>
      </c>
      <c r="E147" s="215"/>
      <c r="F147" s="165">
        <v>8</v>
      </c>
      <c r="G147" s="215"/>
      <c r="H147" s="163">
        <f t="shared" si="2"/>
        <v>8</v>
      </c>
      <c r="I147" s="217"/>
      <c r="J147" s="114"/>
    </row>
    <row r="148" spans="1:10" ht="38.25" customHeight="1" x14ac:dyDescent="0.25">
      <c r="A148" s="249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9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49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9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9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9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9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9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11</v>
      </c>
      <c r="G155" s="219"/>
      <c r="H155" s="153">
        <f t="shared" si="2"/>
        <v>11</v>
      </c>
      <c r="I155" s="218"/>
      <c r="J155" s="114"/>
    </row>
    <row r="156" spans="1:10" x14ac:dyDescent="0.25">
      <c r="A156" s="249"/>
      <c r="B156" s="155">
        <v>7.1</v>
      </c>
      <c r="C156" s="177" t="s">
        <v>230</v>
      </c>
      <c r="D156" s="165">
        <v>0</v>
      </c>
      <c r="E156" s="215"/>
      <c r="F156" s="165">
        <v>2</v>
      </c>
      <c r="G156" s="215"/>
      <c r="H156" s="163">
        <f t="shared" si="2"/>
        <v>2</v>
      </c>
      <c r="I156" s="159"/>
      <c r="J156" s="114"/>
    </row>
    <row r="157" spans="1:10" ht="24.75" customHeight="1" x14ac:dyDescent="0.25">
      <c r="A157" s="249"/>
      <c r="B157" s="155">
        <v>7.2</v>
      </c>
      <c r="C157" s="177" t="s">
        <v>231</v>
      </c>
      <c r="D157" s="165">
        <v>0</v>
      </c>
      <c r="E157" s="215"/>
      <c r="F157" s="165">
        <v>8</v>
      </c>
      <c r="G157" s="215"/>
      <c r="H157" s="163">
        <f t="shared" si="2"/>
        <v>8</v>
      </c>
      <c r="I157" s="159"/>
      <c r="J157" s="114"/>
    </row>
    <row r="158" spans="1:10" x14ac:dyDescent="0.25">
      <c r="A158" s="249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9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9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9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9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9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9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9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300-000000000000}">
      <formula1>D31</formula1>
    </dataValidation>
    <dataValidation type="custom" allowBlank="1" showInputMessage="1" showErrorMessage="1" errorTitle="Formula" error="Esta campo no es modificable" sqref="D26" xr:uid="{00000000-0002-0000-0300-000001000000}">
      <formula1>F31</formula1>
    </dataValidation>
    <dataValidation type="custom" allowBlank="1" showInputMessage="1" showErrorMessage="1" errorTitle="Formula" error="Esta campo no es modificable" sqref="H25" xr:uid="{00000000-0002-0000-0300-000002000000}">
      <formula1>SUM(D24,D26)</formula1>
    </dataValidation>
    <dataValidation allowBlank="1" showInputMessage="1" showErrorMessage="1" errorTitle="Solo Numeros" error="Este campo solo acepta números" sqref="D89:G90 D92:G93 D95:G96" xr:uid="{00000000-0002-0000-0300-000003000000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0000000-0002-0000-0300-00000400000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22" zoomScale="70" zoomScaleNormal="80" zoomScaleSheetLayoutView="70" workbookViewId="0">
      <selection activeCell="F50" sqref="F50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6" t="s">
        <v>0</v>
      </c>
      <c r="B2" s="286"/>
      <c r="C2" s="286"/>
      <c r="D2" s="286"/>
      <c r="E2" s="286"/>
      <c r="F2" s="286"/>
      <c r="G2" s="112"/>
      <c r="H2" s="112"/>
      <c r="I2" s="113"/>
      <c r="J2" s="114"/>
    </row>
    <row r="3" spans="1:10" ht="15.75" customHeight="1" x14ac:dyDescent="0.25">
      <c r="A3" s="287" t="s">
        <v>240</v>
      </c>
      <c r="B3" s="287"/>
      <c r="C3" s="287"/>
      <c r="D3" s="287"/>
      <c r="E3" s="287"/>
      <c r="F3" s="287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9" t="s">
        <v>4</v>
      </c>
      <c r="E5" s="299"/>
      <c r="F5" s="29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300" t="s">
        <v>258</v>
      </c>
      <c r="E6" s="301"/>
      <c r="F6" s="30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8" t="str">
        <f>edo_Colima!E6</f>
        <v>Fiscalia del Estado de Colima</v>
      </c>
      <c r="E7" s="298"/>
      <c r="F7" s="29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8" t="str">
        <f>edo_Colima!E7</f>
        <v>Reporte de cierre del mes inmediato anterior</v>
      </c>
      <c r="E8" s="298"/>
      <c r="F8" s="29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44565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4" t="s">
        <v>11</v>
      </c>
      <c r="F11" s="284"/>
      <c r="G11" s="284"/>
      <c r="H11" s="284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Diciembre</v>
      </c>
      <c r="E12" s="294"/>
      <c r="F12" s="284"/>
      <c r="G12" s="284"/>
      <c r="H12" s="284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54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54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66" t="s">
        <v>251</v>
      </c>
      <c r="E28" s="267"/>
      <c r="F28" s="266" t="s">
        <v>252</v>
      </c>
      <c r="G28" s="267"/>
      <c r="H28" s="297" t="s">
        <v>253</v>
      </c>
      <c r="I28" s="267"/>
      <c r="J28" s="114"/>
    </row>
    <row r="29" spans="1:34" x14ac:dyDescent="0.25">
      <c r="A29" s="268" t="s">
        <v>45</v>
      </c>
      <c r="B29" s="280" t="s">
        <v>52</v>
      </c>
      <c r="C29" s="280" t="s">
        <v>53</v>
      </c>
      <c r="D29" s="280" t="s">
        <v>254</v>
      </c>
      <c r="E29" s="280" t="s">
        <v>49</v>
      </c>
      <c r="F29" s="280" t="s">
        <v>255</v>
      </c>
      <c r="G29" s="280" t="s">
        <v>49</v>
      </c>
      <c r="H29" s="280" t="s">
        <v>256</v>
      </c>
      <c r="I29" s="280" t="s">
        <v>49</v>
      </c>
      <c r="J29" s="114"/>
    </row>
    <row r="30" spans="1:34" ht="54" customHeight="1" x14ac:dyDescent="0.25">
      <c r="A30" s="270"/>
      <c r="B30" s="250"/>
      <c r="C30" s="250"/>
      <c r="D30" s="250"/>
      <c r="E30" s="250"/>
      <c r="F30" s="250"/>
      <c r="G30" s="250"/>
      <c r="H30" s="250"/>
      <c r="I30" s="250"/>
      <c r="J30" s="114"/>
    </row>
    <row r="31" spans="1:34" ht="15.75" customHeight="1" x14ac:dyDescent="0.25">
      <c r="A31" s="290" t="s">
        <v>33</v>
      </c>
      <c r="B31" s="291"/>
      <c r="C31" s="292"/>
      <c r="D31" s="148">
        <f>SUM(D32,D64,D74,D82,D146,D151,D155)</f>
        <v>0</v>
      </c>
      <c r="E31" s="149">
        <f>E82</f>
        <v>0</v>
      </c>
      <c r="F31" s="148">
        <f>SUM(F32,F64,F74,F82,F146,F151,F155)</f>
        <v>54</v>
      </c>
      <c r="G31" s="149">
        <f>G82</f>
        <v>2</v>
      </c>
      <c r="H31" s="149">
        <f>SUM(D31,F31)</f>
        <v>54</v>
      </c>
      <c r="I31" s="149">
        <f>SUM(E31,G31)</f>
        <v>2</v>
      </c>
      <c r="J31" s="114"/>
    </row>
    <row r="32" spans="1:34" ht="25.5" customHeight="1" x14ac:dyDescent="0.25">
      <c r="A32" s="249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10</v>
      </c>
      <c r="G32" s="215"/>
      <c r="H32" s="153">
        <f t="shared" ref="H32:I87" si="0">SUM(D32,F32)</f>
        <v>10</v>
      </c>
      <c r="I32" s="154"/>
      <c r="J32" s="114"/>
    </row>
    <row r="33" spans="1:10" x14ac:dyDescent="0.25">
      <c r="A33" s="249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3</v>
      </c>
      <c r="G33" s="215"/>
      <c r="H33" s="158">
        <f t="shared" si="0"/>
        <v>3</v>
      </c>
      <c r="I33" s="159"/>
      <c r="J33" s="114"/>
    </row>
    <row r="34" spans="1:10" x14ac:dyDescent="0.25">
      <c r="A34" s="249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</v>
      </c>
      <c r="G34" s="154"/>
      <c r="H34" s="163">
        <f t="shared" si="0"/>
        <v>3</v>
      </c>
      <c r="I34" s="219"/>
      <c r="J34" s="114"/>
    </row>
    <row r="35" spans="1:10" x14ac:dyDescent="0.25">
      <c r="A35" s="249"/>
      <c r="B35" s="160" t="s">
        <v>69</v>
      </c>
      <c r="C35" s="164" t="s">
        <v>70</v>
      </c>
      <c r="D35" s="165">
        <v>0</v>
      </c>
      <c r="E35" s="215"/>
      <c r="F35" s="165">
        <v>3</v>
      </c>
      <c r="G35" s="215"/>
      <c r="H35" s="163">
        <f t="shared" si="0"/>
        <v>3</v>
      </c>
      <c r="I35" s="217"/>
      <c r="J35" s="114"/>
    </row>
    <row r="36" spans="1:10" x14ac:dyDescent="0.25">
      <c r="A36" s="249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9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9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9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9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9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9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9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9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9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7</v>
      </c>
      <c r="G45" s="217"/>
      <c r="H45" s="158">
        <f t="shared" si="0"/>
        <v>7</v>
      </c>
      <c r="I45" s="219"/>
      <c r="J45" s="114"/>
    </row>
    <row r="46" spans="1:10" x14ac:dyDescent="0.25">
      <c r="A46" s="249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7</v>
      </c>
      <c r="G46" s="217"/>
      <c r="H46" s="163">
        <f t="shared" si="0"/>
        <v>7</v>
      </c>
      <c r="I46" s="219"/>
      <c r="J46" s="114"/>
    </row>
    <row r="47" spans="1:10" x14ac:dyDescent="0.25">
      <c r="A47" s="249"/>
      <c r="B47" s="160" t="s">
        <v>87</v>
      </c>
      <c r="C47" s="164" t="s">
        <v>70</v>
      </c>
      <c r="D47" s="165">
        <v>0</v>
      </c>
      <c r="E47" s="215"/>
      <c r="F47" s="165">
        <v>2</v>
      </c>
      <c r="G47" s="215"/>
      <c r="H47" s="163">
        <f t="shared" si="0"/>
        <v>2</v>
      </c>
      <c r="I47" s="217"/>
      <c r="J47" s="114"/>
    </row>
    <row r="48" spans="1:10" x14ac:dyDescent="0.25">
      <c r="A48" s="249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9"/>
      <c r="B49" s="160" t="s">
        <v>89</v>
      </c>
      <c r="C49" s="164" t="s">
        <v>74</v>
      </c>
      <c r="D49" s="165">
        <v>0</v>
      </c>
      <c r="E49" s="215"/>
      <c r="F49" s="165">
        <v>5</v>
      </c>
      <c r="G49" s="215"/>
      <c r="H49" s="163">
        <f t="shared" si="0"/>
        <v>5</v>
      </c>
      <c r="I49" s="217"/>
      <c r="J49" s="114"/>
    </row>
    <row r="50" spans="1:10" x14ac:dyDescent="0.25">
      <c r="A50" s="249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9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49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9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9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49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9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9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9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9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9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9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9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9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9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49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9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9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9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9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9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9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9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9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49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</v>
      </c>
      <c r="G74" s="219"/>
      <c r="H74" s="153">
        <f t="shared" si="0"/>
        <v>1</v>
      </c>
      <c r="I74" s="219"/>
      <c r="J74" s="114"/>
    </row>
    <row r="75" spans="1:10" x14ac:dyDescent="0.25">
      <c r="A75" s="249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49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9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9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9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9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9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25</v>
      </c>
      <c r="G82" s="176">
        <f>SUM(G87,G100,G131)</f>
        <v>2</v>
      </c>
      <c r="H82" s="153">
        <f t="shared" si="0"/>
        <v>25</v>
      </c>
      <c r="I82" s="153">
        <f>SUM(E82,G82)</f>
        <v>2</v>
      </c>
      <c r="J82" s="114"/>
    </row>
    <row r="83" spans="1:10" ht="25.5" customHeight="1" x14ac:dyDescent="0.25">
      <c r="A83" s="25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12</v>
      </c>
      <c r="G83" s="180">
        <f>G82</f>
        <v>2</v>
      </c>
      <c r="H83" s="153">
        <f t="shared" si="0"/>
        <v>12</v>
      </c>
      <c r="I83" s="153">
        <f>SUM(E83,G83)</f>
        <v>2</v>
      </c>
      <c r="J83" s="114"/>
    </row>
    <row r="84" spans="1:10" x14ac:dyDescent="0.25">
      <c r="A84" s="25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3</v>
      </c>
      <c r="G84" s="224"/>
      <c r="H84" s="182">
        <f t="shared" si="0"/>
        <v>3</v>
      </c>
      <c r="I84" s="226"/>
      <c r="J84" s="114"/>
    </row>
    <row r="85" spans="1:10" x14ac:dyDescent="0.25">
      <c r="A85" s="25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5"/>
      <c r="B86" s="160" t="s">
        <v>137</v>
      </c>
      <c r="C86" s="164" t="s">
        <v>138</v>
      </c>
      <c r="D86" s="178">
        <v>0</v>
      </c>
      <c r="E86" s="225"/>
      <c r="F86" s="178">
        <v>3</v>
      </c>
      <c r="G86" s="225"/>
      <c r="H86" s="183">
        <f t="shared" si="0"/>
        <v>3</v>
      </c>
      <c r="I86" s="222"/>
      <c r="J86" s="114"/>
    </row>
    <row r="87" spans="1:10" x14ac:dyDescent="0.25">
      <c r="A87" s="25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</v>
      </c>
      <c r="G87" s="184">
        <f>SUM(G88,G91,G94)</f>
        <v>2</v>
      </c>
      <c r="H87" s="158">
        <f t="shared" si="0"/>
        <v>2</v>
      </c>
      <c r="I87" s="170">
        <f t="shared" si="0"/>
        <v>2</v>
      </c>
      <c r="J87" s="114"/>
    </row>
    <row r="88" spans="1:10" x14ac:dyDescent="0.25">
      <c r="A88" s="25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2</v>
      </c>
      <c r="G88" s="185">
        <f>SUM(G89,G90)</f>
        <v>2</v>
      </c>
      <c r="H88" s="186">
        <f t="shared" ref="H88:I119" si="1">SUM(D88,F88)</f>
        <v>2</v>
      </c>
      <c r="I88" s="186">
        <f t="shared" si="1"/>
        <v>2</v>
      </c>
      <c r="J88" s="114"/>
    </row>
    <row r="89" spans="1:10" x14ac:dyDescent="0.25">
      <c r="A89" s="25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5"/>
      <c r="B90" s="160" t="s">
        <v>144</v>
      </c>
      <c r="C90" s="187" t="s">
        <v>138</v>
      </c>
      <c r="D90" s="178">
        <v>0</v>
      </c>
      <c r="E90" s="178">
        <v>0</v>
      </c>
      <c r="F90" s="178">
        <v>2</v>
      </c>
      <c r="G90" s="178">
        <v>2</v>
      </c>
      <c r="H90" s="207">
        <f t="shared" si="1"/>
        <v>2</v>
      </c>
      <c r="I90" s="207">
        <f t="shared" si="1"/>
        <v>2</v>
      </c>
      <c r="J90" s="114"/>
    </row>
    <row r="91" spans="1:10" x14ac:dyDescent="0.25">
      <c r="A91" s="25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7</v>
      </c>
      <c r="G137" s="214"/>
      <c r="H137" s="183">
        <f t="shared" si="2"/>
        <v>7</v>
      </c>
      <c r="I137" s="214"/>
      <c r="J137" s="114"/>
    </row>
    <row r="138" spans="1:10" ht="21.75" customHeight="1" x14ac:dyDescent="0.25">
      <c r="A138" s="25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5"/>
      <c r="B139" s="160" t="s">
        <v>210</v>
      </c>
      <c r="C139" s="164" t="s">
        <v>138</v>
      </c>
      <c r="D139" s="165">
        <v>0</v>
      </c>
      <c r="E139" s="214"/>
      <c r="F139" s="165">
        <v>7</v>
      </c>
      <c r="G139" s="214"/>
      <c r="H139" s="183">
        <f t="shared" si="2"/>
        <v>7</v>
      </c>
      <c r="I139" s="214"/>
      <c r="J139" s="114"/>
    </row>
    <row r="140" spans="1:10" x14ac:dyDescent="0.25">
      <c r="A140" s="255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55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5"/>
      <c r="B143" s="155">
        <v>4.5</v>
      </c>
      <c r="C143" s="177" t="s">
        <v>214</v>
      </c>
      <c r="D143" s="165">
        <v>0</v>
      </c>
      <c r="E143" s="215"/>
      <c r="F143" s="165">
        <v>12</v>
      </c>
      <c r="G143" s="215"/>
      <c r="H143" s="163">
        <f t="shared" si="2"/>
        <v>12</v>
      </c>
      <c r="I143" s="218"/>
      <c r="J143" s="114"/>
    </row>
    <row r="144" spans="1:10" x14ac:dyDescent="0.25">
      <c r="A144" s="255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5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9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7</v>
      </c>
      <c r="G146" s="216"/>
      <c r="H146" s="153">
        <f t="shared" si="2"/>
        <v>7</v>
      </c>
      <c r="I146" s="217"/>
      <c r="J146" s="114"/>
    </row>
    <row r="147" spans="1:10" x14ac:dyDescent="0.25">
      <c r="A147" s="249"/>
      <c r="B147" s="155">
        <v>5.0999999999999996</v>
      </c>
      <c r="C147" s="177" t="s">
        <v>219</v>
      </c>
      <c r="D147" s="165">
        <v>0</v>
      </c>
      <c r="E147" s="215"/>
      <c r="F147" s="165">
        <v>6</v>
      </c>
      <c r="G147" s="215"/>
      <c r="H147" s="163">
        <f t="shared" si="2"/>
        <v>6</v>
      </c>
      <c r="I147" s="217"/>
      <c r="J147" s="114"/>
    </row>
    <row r="148" spans="1:10" ht="38.25" customHeight="1" x14ac:dyDescent="0.25">
      <c r="A148" s="249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9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49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9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9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9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9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9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10</v>
      </c>
      <c r="G155" s="219"/>
      <c r="H155" s="153">
        <f t="shared" si="2"/>
        <v>10</v>
      </c>
      <c r="I155" s="218"/>
      <c r="J155" s="114"/>
    </row>
    <row r="156" spans="1:10" x14ac:dyDescent="0.25">
      <c r="A156" s="249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49"/>
      <c r="B157" s="155">
        <v>7.2</v>
      </c>
      <c r="C157" s="177" t="s">
        <v>231</v>
      </c>
      <c r="D157" s="165">
        <v>0</v>
      </c>
      <c r="E157" s="215"/>
      <c r="F157" s="165">
        <v>8</v>
      </c>
      <c r="G157" s="215"/>
      <c r="H157" s="163">
        <f t="shared" si="2"/>
        <v>8</v>
      </c>
      <c r="I157" s="159"/>
      <c r="J157" s="114"/>
    </row>
    <row r="158" spans="1:10" x14ac:dyDescent="0.25">
      <c r="A158" s="249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9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9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9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9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9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9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9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400-000000000000}">
      <formula1>D31</formula1>
    </dataValidation>
    <dataValidation type="custom" allowBlank="1" showInputMessage="1" showErrorMessage="1" errorTitle="Formula" error="Esta campo no es modificable" sqref="D26" xr:uid="{00000000-0002-0000-0400-000001000000}">
      <formula1>F31</formula1>
    </dataValidation>
    <dataValidation type="custom" allowBlank="1" showInputMessage="1" showErrorMessage="1" errorTitle="Formula" error="Esta campo no es modificable" sqref="H25" xr:uid="{00000000-0002-0000-0400-000002000000}">
      <formula1>SUM(D24,D26)</formula1>
    </dataValidation>
    <dataValidation allowBlank="1" showInputMessage="1" showErrorMessage="1" errorTitle="Solo Numeros" error="Este campo solo acepta números" sqref="D89:G90 D92:G93 D95:G96" xr:uid="{00000000-0002-0000-0400-000003000000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0000000-0002-0000-0400-00000400000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29" zoomScale="75" zoomScaleNormal="80" workbookViewId="0">
      <selection activeCell="G54" sqref="G54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6" t="s">
        <v>0</v>
      </c>
      <c r="B2" s="286"/>
      <c r="C2" s="286"/>
      <c r="D2" s="286"/>
      <c r="E2" s="286"/>
      <c r="F2" s="286"/>
      <c r="G2" s="112"/>
      <c r="H2" s="112"/>
      <c r="I2" s="113"/>
      <c r="J2" s="114"/>
    </row>
    <row r="3" spans="1:10" ht="15.75" customHeight="1" x14ac:dyDescent="0.25">
      <c r="A3" s="287" t="s">
        <v>240</v>
      </c>
      <c r="B3" s="287"/>
      <c r="C3" s="287"/>
      <c r="D3" s="287"/>
      <c r="E3" s="287"/>
      <c r="F3" s="287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9" t="s">
        <v>4</v>
      </c>
      <c r="E5" s="299"/>
      <c r="F5" s="29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300" t="s">
        <v>259</v>
      </c>
      <c r="E6" s="301"/>
      <c r="F6" s="30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8" t="str">
        <f>edo_Colima!E6</f>
        <v>Fiscalia del Estado de Colima</v>
      </c>
      <c r="E7" s="298"/>
      <c r="F7" s="29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8" t="str">
        <f>edo_Colima!E7</f>
        <v>Reporte de cierre del mes inmediato anterior</v>
      </c>
      <c r="E8" s="298"/>
      <c r="F8" s="29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44565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4" t="s">
        <v>11</v>
      </c>
      <c r="F11" s="284"/>
      <c r="G11" s="284"/>
      <c r="H11" s="284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Diciembre</v>
      </c>
      <c r="E12" s="294"/>
      <c r="F12" s="284"/>
      <c r="G12" s="284"/>
      <c r="H12" s="284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47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47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66" t="s">
        <v>251</v>
      </c>
      <c r="E28" s="267"/>
      <c r="F28" s="266" t="s">
        <v>252</v>
      </c>
      <c r="G28" s="267"/>
      <c r="H28" s="297" t="s">
        <v>253</v>
      </c>
      <c r="I28" s="267"/>
      <c r="J28" s="114"/>
    </row>
    <row r="29" spans="1:34" x14ac:dyDescent="0.25">
      <c r="A29" s="268" t="s">
        <v>45</v>
      </c>
      <c r="B29" s="280" t="s">
        <v>52</v>
      </c>
      <c r="C29" s="280" t="s">
        <v>53</v>
      </c>
      <c r="D29" s="280" t="s">
        <v>254</v>
      </c>
      <c r="E29" s="280" t="s">
        <v>49</v>
      </c>
      <c r="F29" s="280" t="s">
        <v>255</v>
      </c>
      <c r="G29" s="280" t="s">
        <v>49</v>
      </c>
      <c r="H29" s="280" t="s">
        <v>256</v>
      </c>
      <c r="I29" s="280" t="s">
        <v>49</v>
      </c>
      <c r="J29" s="114"/>
    </row>
    <row r="30" spans="1:34" ht="54" customHeight="1" x14ac:dyDescent="0.25">
      <c r="A30" s="270"/>
      <c r="B30" s="250"/>
      <c r="C30" s="250"/>
      <c r="D30" s="250"/>
      <c r="E30" s="250"/>
      <c r="F30" s="250"/>
      <c r="G30" s="250"/>
      <c r="H30" s="250"/>
      <c r="I30" s="250"/>
      <c r="J30" s="114"/>
    </row>
    <row r="31" spans="1:34" ht="15.75" customHeight="1" x14ac:dyDescent="0.25">
      <c r="A31" s="290" t="s">
        <v>33</v>
      </c>
      <c r="B31" s="291"/>
      <c r="C31" s="292"/>
      <c r="D31" s="148">
        <f>SUM(D32,D64,D74,D82,D146,D151,D155)</f>
        <v>0</v>
      </c>
      <c r="E31" s="149">
        <f>E82</f>
        <v>0</v>
      </c>
      <c r="F31" s="148">
        <f>SUM(F32,F64,F74,F82,F146,F151,F155)</f>
        <v>47</v>
      </c>
      <c r="G31" s="149">
        <f>G82</f>
        <v>1</v>
      </c>
      <c r="H31" s="149">
        <f>SUM(D31,F31)</f>
        <v>47</v>
      </c>
      <c r="I31" s="149">
        <f>SUM(E31,G31)</f>
        <v>1</v>
      </c>
      <c r="J31" s="114"/>
    </row>
    <row r="32" spans="1:34" ht="25.5" customHeight="1" x14ac:dyDescent="0.25">
      <c r="A32" s="249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8</v>
      </c>
      <c r="G32" s="215"/>
      <c r="H32" s="153">
        <f t="shared" ref="H32:I87" si="0">SUM(D32,F32)</f>
        <v>8</v>
      </c>
      <c r="I32" s="154"/>
      <c r="J32" s="114"/>
    </row>
    <row r="33" spans="1:10" x14ac:dyDescent="0.25">
      <c r="A33" s="249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4</v>
      </c>
      <c r="G33" s="215"/>
      <c r="H33" s="158">
        <f t="shared" si="0"/>
        <v>4</v>
      </c>
      <c r="I33" s="159"/>
      <c r="J33" s="114"/>
    </row>
    <row r="34" spans="1:10" x14ac:dyDescent="0.25">
      <c r="A34" s="249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</v>
      </c>
      <c r="G34" s="154"/>
      <c r="H34" s="163">
        <f t="shared" si="0"/>
        <v>3</v>
      </c>
      <c r="I34" s="219"/>
      <c r="J34" s="114"/>
    </row>
    <row r="35" spans="1:10" x14ac:dyDescent="0.25">
      <c r="A35" s="249"/>
      <c r="B35" s="160" t="s">
        <v>69</v>
      </c>
      <c r="C35" s="164" t="s">
        <v>70</v>
      </c>
      <c r="D35" s="165">
        <v>0</v>
      </c>
      <c r="E35" s="215"/>
      <c r="F35" s="165">
        <v>2</v>
      </c>
      <c r="G35" s="215"/>
      <c r="H35" s="163">
        <f t="shared" si="0"/>
        <v>2</v>
      </c>
      <c r="I35" s="217"/>
      <c r="J35" s="114"/>
    </row>
    <row r="36" spans="1:10" x14ac:dyDescent="0.25">
      <c r="A36" s="249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9"/>
      <c r="B37" s="160" t="s">
        <v>73</v>
      </c>
      <c r="C37" s="164" t="s">
        <v>74</v>
      </c>
      <c r="D37" s="165">
        <v>0</v>
      </c>
      <c r="E37" s="154"/>
      <c r="F37" s="165">
        <v>1</v>
      </c>
      <c r="G37" s="154"/>
      <c r="H37" s="163">
        <f t="shared" si="0"/>
        <v>1</v>
      </c>
      <c r="I37" s="217"/>
      <c r="J37" s="114"/>
    </row>
    <row r="38" spans="1:10" x14ac:dyDescent="0.25">
      <c r="A38" s="249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9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49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9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9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49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9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9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</v>
      </c>
      <c r="G45" s="217"/>
      <c r="H45" s="158">
        <f t="shared" si="0"/>
        <v>4</v>
      </c>
      <c r="I45" s="219"/>
      <c r="J45" s="114"/>
    </row>
    <row r="46" spans="1:10" x14ac:dyDescent="0.25">
      <c r="A46" s="249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3</v>
      </c>
      <c r="G46" s="217"/>
      <c r="H46" s="163">
        <f t="shared" si="0"/>
        <v>3</v>
      </c>
      <c r="I46" s="219"/>
      <c r="J46" s="114"/>
    </row>
    <row r="47" spans="1:10" x14ac:dyDescent="0.25">
      <c r="A47" s="249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9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9"/>
      <c r="B49" s="160" t="s">
        <v>89</v>
      </c>
      <c r="C49" s="164" t="s">
        <v>74</v>
      </c>
      <c r="D49" s="165">
        <v>0</v>
      </c>
      <c r="E49" s="215"/>
      <c r="F49" s="165">
        <v>3</v>
      </c>
      <c r="G49" s="215"/>
      <c r="H49" s="163">
        <f t="shared" si="0"/>
        <v>3</v>
      </c>
      <c r="I49" s="217"/>
      <c r="J49" s="114"/>
    </row>
    <row r="50" spans="1:10" x14ac:dyDescent="0.25">
      <c r="A50" s="249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9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49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9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9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49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9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9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9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9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9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9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9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9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9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9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9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9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9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9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9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9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9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9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9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</v>
      </c>
      <c r="G74" s="219"/>
      <c r="H74" s="153">
        <f t="shared" si="0"/>
        <v>1</v>
      </c>
      <c r="I74" s="219"/>
      <c r="J74" s="114"/>
    </row>
    <row r="75" spans="1:10" x14ac:dyDescent="0.25">
      <c r="A75" s="249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49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9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9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9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9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9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12</v>
      </c>
      <c r="G82" s="176">
        <f>SUM(G87,G100,G131)</f>
        <v>1</v>
      </c>
      <c r="H82" s="153">
        <f t="shared" si="0"/>
        <v>12</v>
      </c>
      <c r="I82" s="153">
        <f>SUM(E82,G82)</f>
        <v>1</v>
      </c>
      <c r="J82" s="114"/>
    </row>
    <row r="83" spans="1:10" ht="25.5" customHeight="1" x14ac:dyDescent="0.25">
      <c r="A83" s="25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6</v>
      </c>
      <c r="G83" s="180">
        <f>G82</f>
        <v>1</v>
      </c>
      <c r="H83" s="153">
        <f t="shared" si="0"/>
        <v>6</v>
      </c>
      <c r="I83" s="153">
        <f>SUM(E83,G83)</f>
        <v>1</v>
      </c>
      <c r="J83" s="114"/>
    </row>
    <row r="84" spans="1:10" x14ac:dyDescent="0.25">
      <c r="A84" s="25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</v>
      </c>
      <c r="G84" s="224"/>
      <c r="H84" s="182">
        <f t="shared" si="0"/>
        <v>2</v>
      </c>
      <c r="I84" s="226"/>
      <c r="J84" s="114"/>
    </row>
    <row r="85" spans="1:10" x14ac:dyDescent="0.25">
      <c r="A85" s="25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5"/>
      <c r="B86" s="160" t="s">
        <v>137</v>
      </c>
      <c r="C86" s="164" t="s">
        <v>138</v>
      </c>
      <c r="D86" s="178">
        <v>0</v>
      </c>
      <c r="E86" s="225"/>
      <c r="F86" s="178">
        <v>2</v>
      </c>
      <c r="G86" s="225"/>
      <c r="H86" s="183">
        <f t="shared" si="0"/>
        <v>2</v>
      </c>
      <c r="I86" s="222"/>
      <c r="J86" s="114"/>
    </row>
    <row r="87" spans="1:10" x14ac:dyDescent="0.25">
      <c r="A87" s="25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</v>
      </c>
      <c r="G87" s="184">
        <f>SUM(G88,G91,G94)</f>
        <v>1</v>
      </c>
      <c r="H87" s="158">
        <f t="shared" si="0"/>
        <v>1</v>
      </c>
      <c r="I87" s="170">
        <f t="shared" si="0"/>
        <v>1</v>
      </c>
      <c r="J87" s="114"/>
    </row>
    <row r="88" spans="1:10" x14ac:dyDescent="0.25">
      <c r="A88" s="25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5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5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5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5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5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5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</v>
      </c>
      <c r="G137" s="214"/>
      <c r="H137" s="183">
        <f t="shared" si="2"/>
        <v>2</v>
      </c>
      <c r="I137" s="214"/>
      <c r="J137" s="114"/>
    </row>
    <row r="138" spans="1:10" ht="21.75" customHeight="1" x14ac:dyDescent="0.25">
      <c r="A138" s="25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5"/>
      <c r="B139" s="160" t="s">
        <v>210</v>
      </c>
      <c r="C139" s="164" t="s">
        <v>138</v>
      </c>
      <c r="D139" s="165">
        <v>0</v>
      </c>
      <c r="E139" s="214"/>
      <c r="F139" s="165">
        <v>2</v>
      </c>
      <c r="G139" s="214"/>
      <c r="H139" s="183">
        <f t="shared" si="2"/>
        <v>2</v>
      </c>
      <c r="I139" s="214"/>
      <c r="J139" s="114"/>
    </row>
    <row r="140" spans="1:10" x14ac:dyDescent="0.25">
      <c r="A140" s="255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55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5"/>
      <c r="B142" s="155">
        <v>4.4000000000000004</v>
      </c>
      <c r="C142" s="177" t="s">
        <v>213</v>
      </c>
      <c r="D142" s="165">
        <v>0</v>
      </c>
      <c r="E142" s="215"/>
      <c r="F142" s="165">
        <v>1</v>
      </c>
      <c r="G142" s="215"/>
      <c r="H142" s="163">
        <f t="shared" si="2"/>
        <v>1</v>
      </c>
      <c r="I142" s="217"/>
      <c r="J142" s="114"/>
    </row>
    <row r="143" spans="1:10" x14ac:dyDescent="0.25">
      <c r="A143" s="255"/>
      <c r="B143" s="155">
        <v>4.5</v>
      </c>
      <c r="C143" s="177" t="s">
        <v>214</v>
      </c>
      <c r="D143" s="165">
        <v>0</v>
      </c>
      <c r="E143" s="215"/>
      <c r="F143" s="165">
        <v>4</v>
      </c>
      <c r="G143" s="215"/>
      <c r="H143" s="163">
        <f t="shared" si="2"/>
        <v>4</v>
      </c>
      <c r="I143" s="218"/>
      <c r="J143" s="114"/>
    </row>
    <row r="144" spans="1:10" x14ac:dyDescent="0.25">
      <c r="A144" s="255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5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9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18</v>
      </c>
      <c r="G146" s="216"/>
      <c r="H146" s="153">
        <f t="shared" si="2"/>
        <v>18</v>
      </c>
      <c r="I146" s="217"/>
      <c r="J146" s="114"/>
    </row>
    <row r="147" spans="1:10" x14ac:dyDescent="0.25">
      <c r="A147" s="249"/>
      <c r="B147" s="155">
        <v>5.0999999999999996</v>
      </c>
      <c r="C147" s="177" t="s">
        <v>219</v>
      </c>
      <c r="D147" s="165">
        <v>0</v>
      </c>
      <c r="E147" s="215"/>
      <c r="F147" s="165">
        <v>15</v>
      </c>
      <c r="G147" s="215"/>
      <c r="H147" s="163">
        <f t="shared" si="2"/>
        <v>15</v>
      </c>
      <c r="I147" s="217"/>
      <c r="J147" s="114"/>
    </row>
    <row r="148" spans="1:10" ht="38.25" customHeight="1" x14ac:dyDescent="0.25">
      <c r="A148" s="249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9"/>
      <c r="B149" s="155">
        <v>5.3</v>
      </c>
      <c r="C149" s="177" t="s">
        <v>221</v>
      </c>
      <c r="D149" s="165">
        <v>0</v>
      </c>
      <c r="E149" s="215"/>
      <c r="F149" s="165">
        <v>3</v>
      </c>
      <c r="G149" s="215"/>
      <c r="H149" s="163">
        <f t="shared" si="2"/>
        <v>3</v>
      </c>
      <c r="I149" s="217"/>
      <c r="J149" s="114"/>
    </row>
    <row r="150" spans="1:10" x14ac:dyDescent="0.25">
      <c r="A150" s="249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9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49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9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9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49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7</v>
      </c>
      <c r="G155" s="219"/>
      <c r="H155" s="153">
        <f t="shared" si="2"/>
        <v>7</v>
      </c>
      <c r="I155" s="218"/>
      <c r="J155" s="114"/>
    </row>
    <row r="156" spans="1:10" x14ac:dyDescent="0.25">
      <c r="A156" s="249"/>
      <c r="B156" s="155">
        <v>7.1</v>
      </c>
      <c r="C156" s="177" t="s">
        <v>230</v>
      </c>
      <c r="D156" s="165">
        <v>0</v>
      </c>
      <c r="E156" s="215"/>
      <c r="F156" s="165">
        <v>4</v>
      </c>
      <c r="G156" s="215"/>
      <c r="H156" s="163">
        <f t="shared" si="2"/>
        <v>4</v>
      </c>
      <c r="I156" s="159"/>
      <c r="J156" s="114"/>
    </row>
    <row r="157" spans="1:10" ht="24.75" customHeight="1" x14ac:dyDescent="0.25">
      <c r="A157" s="249"/>
      <c r="B157" s="155">
        <v>7.2</v>
      </c>
      <c r="C157" s="177" t="s">
        <v>231</v>
      </c>
      <c r="D157" s="165">
        <v>0</v>
      </c>
      <c r="E157" s="215"/>
      <c r="F157" s="165">
        <v>1</v>
      </c>
      <c r="G157" s="215"/>
      <c r="H157" s="163">
        <f t="shared" si="2"/>
        <v>1</v>
      </c>
      <c r="I157" s="159"/>
      <c r="J157" s="114"/>
    </row>
    <row r="158" spans="1:10" x14ac:dyDescent="0.25">
      <c r="A158" s="249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9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9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9"/>
      <c r="B161" s="155">
        <v>7.6</v>
      </c>
      <c r="C161" s="177" t="s">
        <v>235</v>
      </c>
      <c r="D161" s="165">
        <v>0</v>
      </c>
      <c r="E161" s="215"/>
      <c r="F161" s="165">
        <v>2</v>
      </c>
      <c r="G161" s="215"/>
      <c r="H161" s="163">
        <f t="shared" si="2"/>
        <v>2</v>
      </c>
      <c r="I161" s="159"/>
      <c r="J161" s="114"/>
    </row>
    <row r="162" spans="1:10" x14ac:dyDescent="0.25">
      <c r="A162" s="249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9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9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9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500-000000000000}">
      <formula1>D31</formula1>
    </dataValidation>
    <dataValidation type="custom" allowBlank="1" showInputMessage="1" showErrorMessage="1" errorTitle="Formula" error="Esta campo no es modificable" sqref="D26" xr:uid="{00000000-0002-0000-0500-000001000000}">
      <formula1>F31</formula1>
    </dataValidation>
    <dataValidation type="custom" allowBlank="1" showInputMessage="1" showErrorMessage="1" errorTitle="Formula" error="Esta campo no es modificable" sqref="H25" xr:uid="{00000000-0002-0000-0500-000002000000}">
      <formula1>SUM(D24,D26)</formula1>
    </dataValidation>
    <dataValidation allowBlank="1" showInputMessage="1" showErrorMessage="1" errorTitle="Solo Numeros" error="Este campo solo acepta números" sqref="D89:G90 D92:G93 D95:G96" xr:uid="{00000000-0002-0000-0500-000003000000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0000000-0002-0000-0500-00000400000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88" zoomScale="75" zoomScaleNormal="80" workbookViewId="0">
      <selection activeCell="F87" sqref="F87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6" t="s">
        <v>0</v>
      </c>
      <c r="B2" s="286"/>
      <c r="C2" s="286"/>
      <c r="D2" s="286"/>
      <c r="E2" s="286"/>
      <c r="F2" s="286"/>
      <c r="G2" s="112"/>
      <c r="H2" s="112"/>
      <c r="I2" s="113"/>
      <c r="J2" s="114"/>
    </row>
    <row r="3" spans="1:10" ht="15.75" customHeight="1" x14ac:dyDescent="0.25">
      <c r="A3" s="287" t="s">
        <v>240</v>
      </c>
      <c r="B3" s="287"/>
      <c r="C3" s="287"/>
      <c r="D3" s="287"/>
      <c r="E3" s="287"/>
      <c r="F3" s="287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9" t="s">
        <v>4</v>
      </c>
      <c r="E5" s="299"/>
      <c r="F5" s="29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300" t="s">
        <v>260</v>
      </c>
      <c r="E6" s="301"/>
      <c r="F6" s="30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8" t="str">
        <f>edo_Colima!E6</f>
        <v>Fiscalia del Estado de Colima</v>
      </c>
      <c r="E7" s="298"/>
      <c r="F7" s="29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8" t="str">
        <f>edo_Colima!E7</f>
        <v>Reporte de cierre del mes inmediato anterior</v>
      </c>
      <c r="E8" s="298"/>
      <c r="F8" s="29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44565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4" t="s">
        <v>11</v>
      </c>
      <c r="F11" s="284"/>
      <c r="G11" s="284"/>
      <c r="H11" s="284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Diciembre</v>
      </c>
      <c r="E12" s="294"/>
      <c r="F12" s="284"/>
      <c r="G12" s="284"/>
      <c r="H12" s="284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66" t="s">
        <v>251</v>
      </c>
      <c r="E28" s="267"/>
      <c r="F28" s="266" t="s">
        <v>252</v>
      </c>
      <c r="G28" s="267"/>
      <c r="H28" s="297" t="s">
        <v>253</v>
      </c>
      <c r="I28" s="267"/>
      <c r="J28" s="114"/>
    </row>
    <row r="29" spans="1:34" x14ac:dyDescent="0.25">
      <c r="A29" s="268" t="s">
        <v>45</v>
      </c>
      <c r="B29" s="280" t="s">
        <v>52</v>
      </c>
      <c r="C29" s="280" t="s">
        <v>53</v>
      </c>
      <c r="D29" s="280" t="s">
        <v>254</v>
      </c>
      <c r="E29" s="280" t="s">
        <v>49</v>
      </c>
      <c r="F29" s="280" t="s">
        <v>255</v>
      </c>
      <c r="G29" s="280" t="s">
        <v>49</v>
      </c>
      <c r="H29" s="280" t="s">
        <v>256</v>
      </c>
      <c r="I29" s="280" t="s">
        <v>49</v>
      </c>
      <c r="J29" s="114"/>
    </row>
    <row r="30" spans="1:34" ht="54" customHeight="1" x14ac:dyDescent="0.25">
      <c r="A30" s="270"/>
      <c r="B30" s="250"/>
      <c r="C30" s="250"/>
      <c r="D30" s="250"/>
      <c r="E30" s="250"/>
      <c r="F30" s="250"/>
      <c r="G30" s="250"/>
      <c r="H30" s="250"/>
      <c r="I30" s="250"/>
      <c r="J30" s="114"/>
    </row>
    <row r="31" spans="1:34" ht="15.75" customHeight="1" x14ac:dyDescent="0.25">
      <c r="A31" s="290" t="s">
        <v>33</v>
      </c>
      <c r="B31" s="291"/>
      <c r="C31" s="292"/>
      <c r="D31" s="148">
        <f>SUM(D32,D64,D74,D82,D146,D151,D155)</f>
        <v>0</v>
      </c>
      <c r="E31" s="149">
        <f>E82</f>
        <v>0</v>
      </c>
      <c r="F31" s="148">
        <f>SUM(F32,F64,F74,F82,F146,F151,F155)</f>
        <v>4</v>
      </c>
      <c r="G31" s="149">
        <f>G82</f>
        <v>0</v>
      </c>
      <c r="H31" s="149">
        <f>SUM(D31,F31)</f>
        <v>4</v>
      </c>
      <c r="I31" s="149">
        <f>SUM(E31,G31)</f>
        <v>0</v>
      </c>
      <c r="J31" s="114"/>
    </row>
    <row r="32" spans="1:34" ht="25.5" customHeight="1" x14ac:dyDescent="0.25">
      <c r="A32" s="249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0</v>
      </c>
      <c r="G32" s="215"/>
      <c r="H32" s="153">
        <f t="shared" ref="H32:I87" si="0">SUM(D32,F32)</f>
        <v>0</v>
      </c>
      <c r="I32" s="154"/>
      <c r="J32" s="114"/>
    </row>
    <row r="33" spans="1:10" x14ac:dyDescent="0.25">
      <c r="A33" s="249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49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49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49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9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9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9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9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9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9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9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9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9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0</v>
      </c>
      <c r="G45" s="217"/>
      <c r="H45" s="158">
        <f t="shared" si="0"/>
        <v>0</v>
      </c>
      <c r="I45" s="219"/>
      <c r="J45" s="114"/>
    </row>
    <row r="46" spans="1:10" x14ac:dyDescent="0.25">
      <c r="A46" s="249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0</v>
      </c>
      <c r="G46" s="217"/>
      <c r="H46" s="163">
        <f t="shared" si="0"/>
        <v>0</v>
      </c>
      <c r="I46" s="219"/>
      <c r="J46" s="114"/>
    </row>
    <row r="47" spans="1:10" x14ac:dyDescent="0.25">
      <c r="A47" s="249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9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9"/>
      <c r="B49" s="160" t="s">
        <v>89</v>
      </c>
      <c r="C49" s="164" t="s">
        <v>74</v>
      </c>
      <c r="D49" s="165">
        <v>0</v>
      </c>
      <c r="E49" s="215"/>
      <c r="F49" s="165">
        <v>0</v>
      </c>
      <c r="G49" s="215"/>
      <c r="H49" s="163">
        <f t="shared" si="0"/>
        <v>0</v>
      </c>
      <c r="I49" s="217"/>
      <c r="J49" s="114"/>
    </row>
    <row r="50" spans="1:10" x14ac:dyDescent="0.25">
      <c r="A50" s="249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9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49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9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9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49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9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9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9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9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9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9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9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9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9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9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9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9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9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9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9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9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9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9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9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49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9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9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9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9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9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9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</v>
      </c>
      <c r="G82" s="176">
        <f>SUM(G87,G100,G131)</f>
        <v>0</v>
      </c>
      <c r="H82" s="153">
        <f t="shared" si="0"/>
        <v>2</v>
      </c>
      <c r="I82" s="153">
        <f>SUM(E82,G82)</f>
        <v>0</v>
      </c>
      <c r="J82" s="114"/>
    </row>
    <row r="83" spans="1:10" ht="25.5" customHeight="1" x14ac:dyDescent="0.25">
      <c r="A83" s="25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</v>
      </c>
      <c r="G83" s="180">
        <f>G82</f>
        <v>0</v>
      </c>
      <c r="H83" s="153">
        <f t="shared" si="0"/>
        <v>1</v>
      </c>
      <c r="I83" s="153">
        <f>SUM(E83,G83)</f>
        <v>0</v>
      </c>
      <c r="J83" s="114"/>
    </row>
    <row r="84" spans="1:10" x14ac:dyDescent="0.25">
      <c r="A84" s="25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5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5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5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</v>
      </c>
      <c r="G137" s="214"/>
      <c r="H137" s="183">
        <f t="shared" si="2"/>
        <v>1</v>
      </c>
      <c r="I137" s="214"/>
      <c r="J137" s="114"/>
    </row>
    <row r="138" spans="1:10" ht="21.75" customHeight="1" x14ac:dyDescent="0.25">
      <c r="A138" s="25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5"/>
      <c r="B139" s="160" t="s">
        <v>210</v>
      </c>
      <c r="C139" s="164" t="s">
        <v>138</v>
      </c>
      <c r="D139" s="165">
        <v>0</v>
      </c>
      <c r="E139" s="214"/>
      <c r="F139" s="165">
        <v>1</v>
      </c>
      <c r="G139" s="214"/>
      <c r="H139" s="183">
        <f t="shared" si="2"/>
        <v>1</v>
      </c>
      <c r="I139" s="214"/>
      <c r="J139" s="114"/>
    </row>
    <row r="140" spans="1:10" x14ac:dyDescent="0.25">
      <c r="A140" s="255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55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5"/>
      <c r="B143" s="155">
        <v>4.5</v>
      </c>
      <c r="C143" s="177" t="s">
        <v>214</v>
      </c>
      <c r="D143" s="165">
        <v>0</v>
      </c>
      <c r="E143" s="215"/>
      <c r="F143" s="165">
        <v>0</v>
      </c>
      <c r="G143" s="215"/>
      <c r="H143" s="163">
        <f t="shared" si="2"/>
        <v>0</v>
      </c>
      <c r="I143" s="218"/>
      <c r="J143" s="114"/>
    </row>
    <row r="144" spans="1:10" x14ac:dyDescent="0.25">
      <c r="A144" s="255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5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9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</v>
      </c>
      <c r="G146" s="216"/>
      <c r="H146" s="153">
        <f t="shared" si="2"/>
        <v>1</v>
      </c>
      <c r="I146" s="217"/>
      <c r="J146" s="114"/>
    </row>
    <row r="147" spans="1:10" x14ac:dyDescent="0.25">
      <c r="A147" s="249"/>
      <c r="B147" s="155">
        <v>5.0999999999999996</v>
      </c>
      <c r="C147" s="177" t="s">
        <v>219</v>
      </c>
      <c r="D147" s="165">
        <v>0</v>
      </c>
      <c r="E147" s="215"/>
      <c r="F147" s="165">
        <v>1</v>
      </c>
      <c r="G147" s="215"/>
      <c r="H147" s="163">
        <f t="shared" si="2"/>
        <v>1</v>
      </c>
      <c r="I147" s="217"/>
      <c r="J147" s="114"/>
    </row>
    <row r="148" spans="1:10" ht="38.25" customHeight="1" x14ac:dyDescent="0.25">
      <c r="A148" s="249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9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49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9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9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9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9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9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</v>
      </c>
      <c r="G155" s="219"/>
      <c r="H155" s="153">
        <f t="shared" si="2"/>
        <v>1</v>
      </c>
      <c r="I155" s="218"/>
      <c r="J155" s="114"/>
    </row>
    <row r="156" spans="1:10" x14ac:dyDescent="0.25">
      <c r="A156" s="249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49"/>
      <c r="B157" s="155">
        <v>7.2</v>
      </c>
      <c r="C157" s="177" t="s">
        <v>231</v>
      </c>
      <c r="D157" s="165">
        <v>0</v>
      </c>
      <c r="E157" s="215"/>
      <c r="F157" s="165">
        <v>1</v>
      </c>
      <c r="G157" s="215"/>
      <c r="H157" s="163">
        <f t="shared" si="2"/>
        <v>1</v>
      </c>
      <c r="I157" s="159"/>
      <c r="J157" s="114"/>
    </row>
    <row r="158" spans="1:10" x14ac:dyDescent="0.25">
      <c r="A158" s="249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9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9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9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9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9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9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9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600-000000000000}">
      <formula1>D31</formula1>
    </dataValidation>
    <dataValidation type="custom" allowBlank="1" showInputMessage="1" showErrorMessage="1" errorTitle="Formula" error="Esta campo no es modificable" sqref="D26" xr:uid="{00000000-0002-0000-0600-000001000000}">
      <formula1>F31</formula1>
    </dataValidation>
    <dataValidation type="custom" allowBlank="1" showInputMessage="1" showErrorMessage="1" errorTitle="Formula" error="Esta campo no es modificable" sqref="H25" xr:uid="{00000000-0002-0000-0600-000002000000}">
      <formula1>SUM(D24,D26)</formula1>
    </dataValidation>
    <dataValidation allowBlank="1" showInputMessage="1" showErrorMessage="1" errorTitle="Solo Numeros" error="Este campo solo acepta números" sqref="D89:G90 D92:G93 D95:G96" xr:uid="{00000000-0002-0000-0600-000003000000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0000000-0002-0000-0600-00000400000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26" zoomScale="80" zoomScaleNormal="80" zoomScaleSheetLayoutView="80" workbookViewId="0">
      <selection activeCell="F54" sqref="F54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6" t="s">
        <v>0</v>
      </c>
      <c r="B2" s="286"/>
      <c r="C2" s="286"/>
      <c r="D2" s="286"/>
      <c r="E2" s="286"/>
      <c r="F2" s="286"/>
      <c r="G2" s="112"/>
      <c r="H2" s="112"/>
      <c r="I2" s="113"/>
      <c r="J2" s="114"/>
    </row>
    <row r="3" spans="1:10" ht="15.75" customHeight="1" x14ac:dyDescent="0.25">
      <c r="A3" s="287" t="s">
        <v>240</v>
      </c>
      <c r="B3" s="287"/>
      <c r="C3" s="287"/>
      <c r="D3" s="287"/>
      <c r="E3" s="287"/>
      <c r="F3" s="287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9" t="s">
        <v>4</v>
      </c>
      <c r="E5" s="299"/>
      <c r="F5" s="29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300" t="s">
        <v>261</v>
      </c>
      <c r="E6" s="301"/>
      <c r="F6" s="30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8" t="str">
        <f>edo_Colima!E6</f>
        <v>Fiscalia del Estado de Colima</v>
      </c>
      <c r="E7" s="298"/>
      <c r="F7" s="29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8" t="str">
        <f>edo_Colima!E7</f>
        <v>Reporte de cierre del mes inmediato anterior</v>
      </c>
      <c r="E8" s="298"/>
      <c r="F8" s="29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44565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4" t="s">
        <v>11</v>
      </c>
      <c r="F11" s="284"/>
      <c r="G11" s="284"/>
      <c r="H11" s="284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Diciembre</v>
      </c>
      <c r="E12" s="294"/>
      <c r="F12" s="284"/>
      <c r="G12" s="284"/>
      <c r="H12" s="284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709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709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66" t="s">
        <v>251</v>
      </c>
      <c r="E28" s="267"/>
      <c r="F28" s="266" t="s">
        <v>252</v>
      </c>
      <c r="G28" s="267"/>
      <c r="H28" s="297" t="s">
        <v>253</v>
      </c>
      <c r="I28" s="267"/>
      <c r="J28" s="114"/>
    </row>
    <row r="29" spans="1:34" x14ac:dyDescent="0.25">
      <c r="A29" s="268" t="s">
        <v>45</v>
      </c>
      <c r="B29" s="280" t="s">
        <v>52</v>
      </c>
      <c r="C29" s="280" t="s">
        <v>53</v>
      </c>
      <c r="D29" s="280" t="s">
        <v>254</v>
      </c>
      <c r="E29" s="280" t="s">
        <v>49</v>
      </c>
      <c r="F29" s="280" t="s">
        <v>255</v>
      </c>
      <c r="G29" s="280" t="s">
        <v>49</v>
      </c>
      <c r="H29" s="280" t="s">
        <v>256</v>
      </c>
      <c r="I29" s="280" t="s">
        <v>49</v>
      </c>
      <c r="J29" s="114"/>
    </row>
    <row r="30" spans="1:34" ht="54" customHeight="1" x14ac:dyDescent="0.25">
      <c r="A30" s="270"/>
      <c r="B30" s="250"/>
      <c r="C30" s="250"/>
      <c r="D30" s="250"/>
      <c r="E30" s="250"/>
      <c r="F30" s="250"/>
      <c r="G30" s="250"/>
      <c r="H30" s="250"/>
      <c r="I30" s="250"/>
      <c r="J30" s="114"/>
    </row>
    <row r="31" spans="1:34" ht="15.75" customHeight="1" x14ac:dyDescent="0.25">
      <c r="A31" s="290" t="s">
        <v>33</v>
      </c>
      <c r="B31" s="291"/>
      <c r="C31" s="292"/>
      <c r="D31" s="148">
        <f>SUM(D32,D64,D74,D82,D146,D151,D155)</f>
        <v>0</v>
      </c>
      <c r="E31" s="149">
        <f>E82</f>
        <v>0</v>
      </c>
      <c r="F31" s="148">
        <f>SUM(F32,F64,F74,F82,F146,F151,F155)</f>
        <v>709</v>
      </c>
      <c r="G31" s="149">
        <f>G82</f>
        <v>15</v>
      </c>
      <c r="H31" s="149">
        <f>SUM(D31,F31)</f>
        <v>709</v>
      </c>
      <c r="I31" s="149">
        <f>SUM(E31,G31)</f>
        <v>15</v>
      </c>
      <c r="J31" s="114"/>
    </row>
    <row r="32" spans="1:34" ht="25.5" customHeight="1" x14ac:dyDescent="0.25">
      <c r="A32" s="249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67</v>
      </c>
      <c r="G32" s="215"/>
      <c r="H32" s="153">
        <f t="shared" ref="H32:I87" si="0">SUM(D32,F32)</f>
        <v>67</v>
      </c>
      <c r="I32" s="154"/>
      <c r="J32" s="114"/>
    </row>
    <row r="33" spans="1:10" x14ac:dyDescent="0.25">
      <c r="A33" s="249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20</v>
      </c>
      <c r="G33" s="215"/>
      <c r="H33" s="158">
        <f t="shared" si="0"/>
        <v>20</v>
      </c>
      <c r="I33" s="159"/>
      <c r="J33" s="114"/>
    </row>
    <row r="34" spans="1:10" x14ac:dyDescent="0.25">
      <c r="A34" s="249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17</v>
      </c>
      <c r="G34" s="154"/>
      <c r="H34" s="163">
        <f t="shared" si="0"/>
        <v>17</v>
      </c>
      <c r="I34" s="219"/>
      <c r="J34" s="114"/>
    </row>
    <row r="35" spans="1:10" x14ac:dyDescent="0.25">
      <c r="A35" s="249"/>
      <c r="B35" s="160" t="s">
        <v>69</v>
      </c>
      <c r="C35" s="164" t="s">
        <v>70</v>
      </c>
      <c r="D35" s="165">
        <v>0</v>
      </c>
      <c r="E35" s="215"/>
      <c r="F35" s="165">
        <v>15</v>
      </c>
      <c r="G35" s="215"/>
      <c r="H35" s="163">
        <f t="shared" si="0"/>
        <v>15</v>
      </c>
      <c r="I35" s="217"/>
      <c r="J35" s="114"/>
    </row>
    <row r="36" spans="1:10" x14ac:dyDescent="0.25">
      <c r="A36" s="249"/>
      <c r="B36" s="160" t="s">
        <v>71</v>
      </c>
      <c r="C36" s="164" t="s">
        <v>72</v>
      </c>
      <c r="D36" s="165">
        <v>0</v>
      </c>
      <c r="E36" s="215"/>
      <c r="F36" s="165">
        <v>2</v>
      </c>
      <c r="G36" s="215"/>
      <c r="H36" s="163">
        <f t="shared" si="0"/>
        <v>2</v>
      </c>
      <c r="I36" s="217"/>
      <c r="J36" s="114"/>
    </row>
    <row r="37" spans="1:10" x14ac:dyDescent="0.25">
      <c r="A37" s="249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9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9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3</v>
      </c>
      <c r="G39" s="219"/>
      <c r="H39" s="163">
        <f t="shared" si="0"/>
        <v>3</v>
      </c>
      <c r="I39" s="219"/>
      <c r="J39" s="114"/>
    </row>
    <row r="40" spans="1:10" x14ac:dyDescent="0.25">
      <c r="A40" s="249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9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9"/>
      <c r="B42" s="160" t="s">
        <v>80</v>
      </c>
      <c r="C42" s="164" t="s">
        <v>81</v>
      </c>
      <c r="D42" s="165">
        <v>0</v>
      </c>
      <c r="E42" s="215"/>
      <c r="F42" s="165">
        <v>3</v>
      </c>
      <c r="G42" s="215"/>
      <c r="H42" s="163">
        <f t="shared" si="0"/>
        <v>3</v>
      </c>
      <c r="I42" s="217"/>
      <c r="J42" s="114"/>
    </row>
    <row r="43" spans="1:10" x14ac:dyDescent="0.25">
      <c r="A43" s="249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9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9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47</v>
      </c>
      <c r="G45" s="217"/>
      <c r="H45" s="158">
        <f t="shared" si="0"/>
        <v>47</v>
      </c>
      <c r="I45" s="219"/>
      <c r="J45" s="114"/>
    </row>
    <row r="46" spans="1:10" x14ac:dyDescent="0.25">
      <c r="A46" s="249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41</v>
      </c>
      <c r="G46" s="217"/>
      <c r="H46" s="163">
        <f t="shared" si="0"/>
        <v>41</v>
      </c>
      <c r="I46" s="219"/>
      <c r="J46" s="114"/>
    </row>
    <row r="47" spans="1:10" x14ac:dyDescent="0.25">
      <c r="A47" s="249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9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9"/>
      <c r="B49" s="160" t="s">
        <v>89</v>
      </c>
      <c r="C49" s="164" t="s">
        <v>74</v>
      </c>
      <c r="D49" s="165">
        <v>0</v>
      </c>
      <c r="E49" s="215"/>
      <c r="F49" s="165">
        <v>41</v>
      </c>
      <c r="G49" s="215"/>
      <c r="H49" s="163">
        <f t="shared" si="0"/>
        <v>41</v>
      </c>
      <c r="I49" s="217"/>
      <c r="J49" s="114"/>
    </row>
    <row r="50" spans="1:10" x14ac:dyDescent="0.25">
      <c r="A50" s="249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9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6</v>
      </c>
      <c r="G51" s="219"/>
      <c r="H51" s="163">
        <f t="shared" si="0"/>
        <v>6</v>
      </c>
      <c r="I51" s="219"/>
      <c r="J51" s="114"/>
    </row>
    <row r="52" spans="1:10" x14ac:dyDescent="0.25">
      <c r="A52" s="249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9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9"/>
      <c r="B54" s="160" t="s">
        <v>95</v>
      </c>
      <c r="C54" s="169" t="s">
        <v>81</v>
      </c>
      <c r="D54" s="165">
        <v>0</v>
      </c>
      <c r="E54" s="219"/>
      <c r="F54" s="165">
        <v>6</v>
      </c>
      <c r="G54" s="219"/>
      <c r="H54" s="163">
        <f t="shared" si="0"/>
        <v>6</v>
      </c>
      <c r="I54" s="219"/>
      <c r="J54" s="114"/>
    </row>
    <row r="55" spans="1:10" x14ac:dyDescent="0.25">
      <c r="A55" s="249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9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9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9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9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9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9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9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9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9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6</v>
      </c>
      <c r="G64" s="219"/>
      <c r="H64" s="153">
        <f t="shared" si="0"/>
        <v>6</v>
      </c>
      <c r="I64" s="219"/>
      <c r="J64" s="114"/>
    </row>
    <row r="65" spans="1:10" x14ac:dyDescent="0.25">
      <c r="A65" s="249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9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9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9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9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9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9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9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9"/>
      <c r="B73" s="155">
        <v>2.4</v>
      </c>
      <c r="C73" s="156" t="s">
        <v>120</v>
      </c>
      <c r="D73" s="165">
        <v>0</v>
      </c>
      <c r="E73" s="215"/>
      <c r="F73" s="165">
        <v>6</v>
      </c>
      <c r="G73" s="215"/>
      <c r="H73" s="163">
        <f t="shared" si="0"/>
        <v>6</v>
      </c>
      <c r="I73" s="217"/>
      <c r="J73" s="114"/>
    </row>
    <row r="74" spans="1:10" ht="25.5" customHeight="1" x14ac:dyDescent="0.25">
      <c r="A74" s="249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17</v>
      </c>
      <c r="G74" s="219"/>
      <c r="H74" s="153">
        <f t="shared" si="0"/>
        <v>17</v>
      </c>
      <c r="I74" s="219"/>
      <c r="J74" s="114"/>
    </row>
    <row r="75" spans="1:10" x14ac:dyDescent="0.25">
      <c r="A75" s="249"/>
      <c r="B75" s="155">
        <v>3.1</v>
      </c>
      <c r="C75" s="177" t="s">
        <v>123</v>
      </c>
      <c r="D75" s="178">
        <v>0</v>
      </c>
      <c r="E75" s="215"/>
      <c r="F75" s="178">
        <v>7</v>
      </c>
      <c r="G75" s="215"/>
      <c r="H75" s="163">
        <f t="shared" si="0"/>
        <v>7</v>
      </c>
      <c r="I75" s="217"/>
      <c r="J75" s="114"/>
    </row>
    <row r="76" spans="1:10" x14ac:dyDescent="0.25">
      <c r="A76" s="249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9"/>
      <c r="B77" s="155">
        <v>3.3</v>
      </c>
      <c r="C77" s="177" t="s">
        <v>125</v>
      </c>
      <c r="D77" s="178">
        <v>0</v>
      </c>
      <c r="E77" s="215"/>
      <c r="F77" s="178">
        <v>1</v>
      </c>
      <c r="G77" s="215"/>
      <c r="H77" s="163">
        <f t="shared" si="0"/>
        <v>1</v>
      </c>
      <c r="I77" s="217"/>
      <c r="J77" s="114"/>
    </row>
    <row r="78" spans="1:10" x14ac:dyDescent="0.25">
      <c r="A78" s="249"/>
      <c r="B78" s="155">
        <v>3.4</v>
      </c>
      <c r="C78" s="177" t="s">
        <v>126</v>
      </c>
      <c r="D78" s="178">
        <v>0</v>
      </c>
      <c r="E78" s="215"/>
      <c r="F78" s="178">
        <v>9</v>
      </c>
      <c r="G78" s="215"/>
      <c r="H78" s="163">
        <f t="shared" si="0"/>
        <v>9</v>
      </c>
      <c r="I78" s="217"/>
      <c r="J78" s="114"/>
    </row>
    <row r="79" spans="1:10" x14ac:dyDescent="0.25">
      <c r="A79" s="249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9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9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333</v>
      </c>
      <c r="G82" s="176">
        <f>SUM(G87,G100,G131)</f>
        <v>15</v>
      </c>
      <c r="H82" s="153">
        <f t="shared" si="0"/>
        <v>333</v>
      </c>
      <c r="I82" s="153">
        <f>SUM(E82,G82)</f>
        <v>15</v>
      </c>
      <c r="J82" s="114"/>
    </row>
    <row r="83" spans="1:10" ht="25.5" customHeight="1" x14ac:dyDescent="0.25">
      <c r="A83" s="25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170</v>
      </c>
      <c r="G83" s="180">
        <f>G82</f>
        <v>15</v>
      </c>
      <c r="H83" s="153">
        <f t="shared" si="0"/>
        <v>170</v>
      </c>
      <c r="I83" s="153">
        <f>SUM(E83,G83)</f>
        <v>15</v>
      </c>
      <c r="J83" s="114"/>
    </row>
    <row r="84" spans="1:10" x14ac:dyDescent="0.25">
      <c r="A84" s="25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37</v>
      </c>
      <c r="G84" s="224"/>
      <c r="H84" s="182">
        <f t="shared" si="0"/>
        <v>37</v>
      </c>
      <c r="I84" s="226"/>
      <c r="J84" s="114"/>
    </row>
    <row r="85" spans="1:10" x14ac:dyDescent="0.25">
      <c r="A85" s="255"/>
      <c r="B85" s="160" t="s">
        <v>135</v>
      </c>
      <c r="C85" s="164" t="s">
        <v>136</v>
      </c>
      <c r="D85" s="178">
        <v>0</v>
      </c>
      <c r="E85" s="222"/>
      <c r="F85" s="178">
        <v>1</v>
      </c>
      <c r="G85" s="222"/>
      <c r="H85" s="183">
        <f t="shared" si="0"/>
        <v>1</v>
      </c>
      <c r="I85" s="222"/>
      <c r="J85" s="114"/>
    </row>
    <row r="86" spans="1:10" x14ac:dyDescent="0.25">
      <c r="A86" s="255"/>
      <c r="B86" s="160" t="s">
        <v>137</v>
      </c>
      <c r="C86" s="164" t="s">
        <v>138</v>
      </c>
      <c r="D86" s="178">
        <v>0</v>
      </c>
      <c r="E86" s="225"/>
      <c r="F86" s="178">
        <v>36</v>
      </c>
      <c r="G86" s="225"/>
      <c r="H86" s="183">
        <f t="shared" si="0"/>
        <v>36</v>
      </c>
      <c r="I86" s="222"/>
      <c r="J86" s="114"/>
    </row>
    <row r="87" spans="1:10" x14ac:dyDescent="0.25">
      <c r="A87" s="25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15</v>
      </c>
      <c r="G87" s="184">
        <f>SUM(G88,G91,G94)</f>
        <v>15</v>
      </c>
      <c r="H87" s="158">
        <f t="shared" si="0"/>
        <v>15</v>
      </c>
      <c r="I87" s="170">
        <f t="shared" si="0"/>
        <v>15</v>
      </c>
      <c r="J87" s="114"/>
    </row>
    <row r="88" spans="1:10" x14ac:dyDescent="0.25">
      <c r="A88" s="25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8</v>
      </c>
      <c r="G88" s="185">
        <f>SUM(G89,G90)</f>
        <v>8</v>
      </c>
      <c r="H88" s="186">
        <f t="shared" ref="H88:I119" si="1">SUM(D88,F88)</f>
        <v>8</v>
      </c>
      <c r="I88" s="186">
        <f t="shared" si="1"/>
        <v>8</v>
      </c>
      <c r="J88" s="114"/>
    </row>
    <row r="89" spans="1:10" x14ac:dyDescent="0.25">
      <c r="A89" s="25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5"/>
      <c r="B90" s="160" t="s">
        <v>144</v>
      </c>
      <c r="C90" s="187" t="s">
        <v>138</v>
      </c>
      <c r="D90" s="178">
        <v>0</v>
      </c>
      <c r="E90" s="178">
        <v>0</v>
      </c>
      <c r="F90" s="178">
        <v>8</v>
      </c>
      <c r="G90" s="178">
        <v>8</v>
      </c>
      <c r="H90" s="207">
        <f t="shared" si="1"/>
        <v>8</v>
      </c>
      <c r="I90" s="207">
        <f t="shared" si="1"/>
        <v>8</v>
      </c>
      <c r="J90" s="114"/>
    </row>
    <row r="91" spans="1:10" x14ac:dyDescent="0.25">
      <c r="A91" s="25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7</v>
      </c>
      <c r="G91" s="185">
        <f>SUM(G92,G93)</f>
        <v>7</v>
      </c>
      <c r="H91" s="186">
        <f t="shared" si="1"/>
        <v>7</v>
      </c>
      <c r="I91" s="186">
        <f t="shared" si="1"/>
        <v>7</v>
      </c>
      <c r="J91" s="114"/>
    </row>
    <row r="92" spans="1:10" x14ac:dyDescent="0.25">
      <c r="A92" s="25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5"/>
      <c r="B93" s="160" t="s">
        <v>148</v>
      </c>
      <c r="C93" s="187" t="s">
        <v>138</v>
      </c>
      <c r="D93" s="178">
        <v>0</v>
      </c>
      <c r="E93" s="178">
        <v>0</v>
      </c>
      <c r="F93" s="178">
        <v>7</v>
      </c>
      <c r="G93" s="178">
        <v>7</v>
      </c>
      <c r="H93" s="207">
        <f t="shared" si="1"/>
        <v>7</v>
      </c>
      <c r="I93" s="207">
        <f t="shared" si="1"/>
        <v>7</v>
      </c>
      <c r="J93" s="114"/>
    </row>
    <row r="94" spans="1:10" ht="25.5" customHeight="1" x14ac:dyDescent="0.25">
      <c r="A94" s="25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6</v>
      </c>
      <c r="G103" s="214"/>
      <c r="H103" s="183">
        <f t="shared" si="1"/>
        <v>6</v>
      </c>
      <c r="I103" s="214"/>
      <c r="J103" s="114"/>
    </row>
    <row r="104" spans="1:10" x14ac:dyDescent="0.25">
      <c r="A104" s="255"/>
      <c r="B104" s="160" t="s">
        <v>163</v>
      </c>
      <c r="C104" s="164" t="s">
        <v>136</v>
      </c>
      <c r="D104" s="165">
        <v>0</v>
      </c>
      <c r="E104" s="214"/>
      <c r="F104" s="165">
        <v>1</v>
      </c>
      <c r="G104" s="214"/>
      <c r="H104" s="183">
        <f t="shared" si="1"/>
        <v>1</v>
      </c>
      <c r="I104" s="214"/>
      <c r="J104" s="114"/>
    </row>
    <row r="105" spans="1:10" x14ac:dyDescent="0.25">
      <c r="A105" s="255"/>
      <c r="B105" s="160" t="s">
        <v>164</v>
      </c>
      <c r="C105" s="164" t="s">
        <v>138</v>
      </c>
      <c r="D105" s="165">
        <v>0</v>
      </c>
      <c r="E105" s="214"/>
      <c r="F105" s="165">
        <v>5</v>
      </c>
      <c r="G105" s="214"/>
      <c r="H105" s="183">
        <f t="shared" si="1"/>
        <v>5</v>
      </c>
      <c r="I105" s="214"/>
      <c r="J105" s="114"/>
    </row>
    <row r="106" spans="1:10" ht="25.5" customHeight="1" x14ac:dyDescent="0.25">
      <c r="A106" s="25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51</v>
      </c>
      <c r="G121" s="214"/>
      <c r="H121" s="183">
        <f t="shared" si="2"/>
        <v>51</v>
      </c>
      <c r="I121" s="214"/>
      <c r="J121" s="114"/>
    </row>
    <row r="122" spans="1:10" x14ac:dyDescent="0.25">
      <c r="A122" s="255"/>
      <c r="B122" s="160" t="s">
        <v>187</v>
      </c>
      <c r="C122" s="164" t="s">
        <v>136</v>
      </c>
      <c r="D122" s="165">
        <v>0</v>
      </c>
      <c r="E122" s="214"/>
      <c r="F122" s="165">
        <v>5</v>
      </c>
      <c r="G122" s="214"/>
      <c r="H122" s="183">
        <f t="shared" si="2"/>
        <v>5</v>
      </c>
      <c r="I122" s="214"/>
      <c r="J122" s="114"/>
    </row>
    <row r="123" spans="1:10" x14ac:dyDescent="0.25">
      <c r="A123" s="255"/>
      <c r="B123" s="160" t="s">
        <v>188</v>
      </c>
      <c r="C123" s="164" t="s">
        <v>138</v>
      </c>
      <c r="D123" s="165">
        <v>0</v>
      </c>
      <c r="E123" s="214"/>
      <c r="F123" s="165">
        <v>46</v>
      </c>
      <c r="G123" s="214"/>
      <c r="H123" s="183">
        <f t="shared" si="2"/>
        <v>46</v>
      </c>
      <c r="I123" s="214"/>
      <c r="J123" s="114"/>
    </row>
    <row r="124" spans="1:10" x14ac:dyDescent="0.25">
      <c r="A124" s="25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61</v>
      </c>
      <c r="G137" s="214"/>
      <c r="H137" s="183">
        <f t="shared" si="2"/>
        <v>61</v>
      </c>
      <c r="I137" s="214"/>
      <c r="J137" s="114"/>
    </row>
    <row r="138" spans="1:10" ht="21.75" customHeight="1" x14ac:dyDescent="0.25">
      <c r="A138" s="25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5"/>
      <c r="B139" s="160" t="s">
        <v>210</v>
      </c>
      <c r="C139" s="164" t="s">
        <v>138</v>
      </c>
      <c r="D139" s="165">
        <v>0</v>
      </c>
      <c r="E139" s="214"/>
      <c r="F139" s="165">
        <v>61</v>
      </c>
      <c r="G139" s="214"/>
      <c r="H139" s="183">
        <f t="shared" si="2"/>
        <v>61</v>
      </c>
      <c r="I139" s="214"/>
      <c r="J139" s="114"/>
    </row>
    <row r="140" spans="1:10" x14ac:dyDescent="0.25">
      <c r="A140" s="255"/>
      <c r="B140" s="155">
        <v>4.2</v>
      </c>
      <c r="C140" s="177" t="s">
        <v>211</v>
      </c>
      <c r="D140" s="165">
        <v>0</v>
      </c>
      <c r="E140" s="215"/>
      <c r="F140" s="165">
        <v>26</v>
      </c>
      <c r="G140" s="215"/>
      <c r="H140" s="163">
        <f t="shared" si="2"/>
        <v>26</v>
      </c>
      <c r="I140" s="217"/>
      <c r="J140" s="114"/>
    </row>
    <row r="141" spans="1:10" x14ac:dyDescent="0.25">
      <c r="A141" s="255"/>
      <c r="B141" s="155">
        <v>4.3</v>
      </c>
      <c r="C141" s="177" t="s">
        <v>212</v>
      </c>
      <c r="D141" s="165">
        <v>0</v>
      </c>
      <c r="E141" s="215"/>
      <c r="F141" s="165">
        <v>18</v>
      </c>
      <c r="G141" s="215"/>
      <c r="H141" s="163">
        <f t="shared" si="2"/>
        <v>18</v>
      </c>
      <c r="I141" s="217"/>
      <c r="J141" s="114"/>
    </row>
    <row r="142" spans="1:10" ht="24.75" customHeight="1" x14ac:dyDescent="0.25">
      <c r="A142" s="255"/>
      <c r="B142" s="155">
        <v>4.4000000000000004</v>
      </c>
      <c r="C142" s="177" t="s">
        <v>213</v>
      </c>
      <c r="D142" s="165">
        <v>0</v>
      </c>
      <c r="E142" s="215"/>
      <c r="F142" s="165">
        <v>4</v>
      </c>
      <c r="G142" s="215"/>
      <c r="H142" s="163">
        <f t="shared" si="2"/>
        <v>4</v>
      </c>
      <c r="I142" s="217"/>
      <c r="J142" s="114"/>
    </row>
    <row r="143" spans="1:10" x14ac:dyDescent="0.25">
      <c r="A143" s="255"/>
      <c r="B143" s="155">
        <v>4.5</v>
      </c>
      <c r="C143" s="177" t="s">
        <v>214</v>
      </c>
      <c r="D143" s="165">
        <v>0</v>
      </c>
      <c r="E143" s="215"/>
      <c r="F143" s="165">
        <v>99</v>
      </c>
      <c r="G143" s="215"/>
      <c r="H143" s="163">
        <f t="shared" si="2"/>
        <v>99</v>
      </c>
      <c r="I143" s="218"/>
      <c r="J143" s="114"/>
    </row>
    <row r="144" spans="1:10" x14ac:dyDescent="0.25">
      <c r="A144" s="255"/>
      <c r="B144" s="155">
        <v>4.5999999999999996</v>
      </c>
      <c r="C144" s="177" t="s">
        <v>215</v>
      </c>
      <c r="D144" s="165">
        <v>0</v>
      </c>
      <c r="E144" s="215"/>
      <c r="F144" s="165">
        <v>10</v>
      </c>
      <c r="G144" s="215"/>
      <c r="H144" s="163">
        <f t="shared" si="2"/>
        <v>10</v>
      </c>
      <c r="I144" s="219"/>
      <c r="J144" s="114"/>
    </row>
    <row r="145" spans="1:10" ht="29.25" customHeight="1" x14ac:dyDescent="0.25">
      <c r="A145" s="256"/>
      <c r="B145" s="155">
        <v>4.7</v>
      </c>
      <c r="C145" s="172" t="s">
        <v>216</v>
      </c>
      <c r="D145" s="165">
        <v>0</v>
      </c>
      <c r="E145" s="215"/>
      <c r="F145" s="165">
        <v>6</v>
      </c>
      <c r="G145" s="215"/>
      <c r="H145" s="163">
        <f t="shared" si="2"/>
        <v>6</v>
      </c>
      <c r="I145" s="219"/>
      <c r="J145" s="114"/>
    </row>
    <row r="146" spans="1:10" ht="21" customHeight="1" x14ac:dyDescent="0.25">
      <c r="A146" s="249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77</v>
      </c>
      <c r="G146" s="216"/>
      <c r="H146" s="153">
        <f t="shared" si="2"/>
        <v>77</v>
      </c>
      <c r="I146" s="217"/>
      <c r="J146" s="114"/>
    </row>
    <row r="147" spans="1:10" x14ac:dyDescent="0.25">
      <c r="A147" s="249"/>
      <c r="B147" s="155">
        <v>5.0999999999999996</v>
      </c>
      <c r="C147" s="177" t="s">
        <v>219</v>
      </c>
      <c r="D147" s="165">
        <v>0</v>
      </c>
      <c r="E147" s="215"/>
      <c r="F147" s="165">
        <v>74</v>
      </c>
      <c r="G147" s="215"/>
      <c r="H147" s="163">
        <f t="shared" si="2"/>
        <v>74</v>
      </c>
      <c r="I147" s="217"/>
      <c r="J147" s="114"/>
    </row>
    <row r="148" spans="1:10" ht="38.25" customHeight="1" x14ac:dyDescent="0.25">
      <c r="A148" s="249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9"/>
      <c r="B149" s="155">
        <v>5.3</v>
      </c>
      <c r="C149" s="177" t="s">
        <v>221</v>
      </c>
      <c r="D149" s="165">
        <v>0</v>
      </c>
      <c r="E149" s="215"/>
      <c r="F149" s="165">
        <v>3</v>
      </c>
      <c r="G149" s="215"/>
      <c r="H149" s="163">
        <f t="shared" si="2"/>
        <v>3</v>
      </c>
      <c r="I149" s="217"/>
      <c r="J149" s="114"/>
    </row>
    <row r="150" spans="1:10" x14ac:dyDescent="0.25">
      <c r="A150" s="249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9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3</v>
      </c>
      <c r="G151" s="219"/>
      <c r="H151" s="153">
        <f t="shared" si="2"/>
        <v>3</v>
      </c>
      <c r="I151" s="217"/>
      <c r="J151" s="114"/>
    </row>
    <row r="152" spans="1:10" x14ac:dyDescent="0.25">
      <c r="A152" s="249"/>
      <c r="B152" s="155">
        <v>6.1</v>
      </c>
      <c r="C152" s="172" t="s">
        <v>225</v>
      </c>
      <c r="D152" s="165">
        <v>0</v>
      </c>
      <c r="E152" s="215"/>
      <c r="F152" s="165">
        <v>1</v>
      </c>
      <c r="G152" s="215"/>
      <c r="H152" s="163">
        <f t="shared" si="2"/>
        <v>1</v>
      </c>
      <c r="I152" s="217"/>
      <c r="J152" s="114"/>
    </row>
    <row r="153" spans="1:10" x14ac:dyDescent="0.25">
      <c r="A153" s="249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9"/>
      <c r="B154" s="155">
        <v>6.3</v>
      </c>
      <c r="C154" s="172" t="s">
        <v>227</v>
      </c>
      <c r="D154" s="165">
        <v>0</v>
      </c>
      <c r="E154" s="215"/>
      <c r="F154" s="165">
        <v>2</v>
      </c>
      <c r="G154" s="215"/>
      <c r="H154" s="163">
        <f t="shared" si="2"/>
        <v>2</v>
      </c>
      <c r="I154" s="217"/>
      <c r="J154" s="114"/>
    </row>
    <row r="155" spans="1:10" ht="25.5" customHeight="1" x14ac:dyDescent="0.25">
      <c r="A155" s="249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206</v>
      </c>
      <c r="G155" s="219"/>
      <c r="H155" s="153">
        <f t="shared" si="2"/>
        <v>206</v>
      </c>
      <c r="I155" s="218"/>
      <c r="J155" s="114"/>
    </row>
    <row r="156" spans="1:10" x14ac:dyDescent="0.25">
      <c r="A156" s="249"/>
      <c r="B156" s="155">
        <v>7.1</v>
      </c>
      <c r="C156" s="177" t="s">
        <v>230</v>
      </c>
      <c r="D156" s="165">
        <v>0</v>
      </c>
      <c r="E156" s="215"/>
      <c r="F156" s="165">
        <v>84</v>
      </c>
      <c r="G156" s="215"/>
      <c r="H156" s="163">
        <f t="shared" si="2"/>
        <v>84</v>
      </c>
      <c r="I156" s="159"/>
      <c r="J156" s="114"/>
    </row>
    <row r="157" spans="1:10" ht="24.75" customHeight="1" x14ac:dyDescent="0.25">
      <c r="A157" s="249"/>
      <c r="B157" s="155">
        <v>7.2</v>
      </c>
      <c r="C157" s="177" t="s">
        <v>231</v>
      </c>
      <c r="D157" s="165">
        <v>0</v>
      </c>
      <c r="E157" s="215"/>
      <c r="F157" s="165">
        <v>84</v>
      </c>
      <c r="G157" s="215"/>
      <c r="H157" s="163">
        <f t="shared" si="2"/>
        <v>84</v>
      </c>
      <c r="I157" s="159"/>
      <c r="J157" s="114"/>
    </row>
    <row r="158" spans="1:10" x14ac:dyDescent="0.25">
      <c r="A158" s="249"/>
      <c r="B158" s="155">
        <v>7.3</v>
      </c>
      <c r="C158" s="177" t="s">
        <v>232</v>
      </c>
      <c r="D158" s="165">
        <v>0</v>
      </c>
      <c r="E158" s="215"/>
      <c r="F158" s="165">
        <v>6</v>
      </c>
      <c r="G158" s="215"/>
      <c r="H158" s="163">
        <f t="shared" si="2"/>
        <v>6</v>
      </c>
      <c r="I158" s="159"/>
      <c r="J158" s="114"/>
    </row>
    <row r="159" spans="1:10" x14ac:dyDescent="0.25">
      <c r="A159" s="249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9"/>
      <c r="B160" s="155">
        <v>7.5</v>
      </c>
      <c r="C160" s="177" t="s">
        <v>234</v>
      </c>
      <c r="D160" s="165">
        <v>0</v>
      </c>
      <c r="E160" s="215"/>
      <c r="F160" s="165">
        <v>1</v>
      </c>
      <c r="G160" s="215"/>
      <c r="H160" s="163">
        <f t="shared" si="2"/>
        <v>1</v>
      </c>
      <c r="I160" s="159"/>
      <c r="J160" s="114"/>
    </row>
    <row r="161" spans="1:10" x14ac:dyDescent="0.25">
      <c r="A161" s="249"/>
      <c r="B161" s="155">
        <v>7.6</v>
      </c>
      <c r="C161" s="177" t="s">
        <v>235</v>
      </c>
      <c r="D161" s="165">
        <v>0</v>
      </c>
      <c r="E161" s="215"/>
      <c r="F161" s="165">
        <v>6</v>
      </c>
      <c r="G161" s="215"/>
      <c r="H161" s="163">
        <f t="shared" si="2"/>
        <v>6</v>
      </c>
      <c r="I161" s="159"/>
      <c r="J161" s="114"/>
    </row>
    <row r="162" spans="1:10" x14ac:dyDescent="0.25">
      <c r="A162" s="249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9"/>
      <c r="B163" s="155">
        <v>7.8</v>
      </c>
      <c r="C163" s="172" t="s">
        <v>237</v>
      </c>
      <c r="D163" s="165">
        <v>0</v>
      </c>
      <c r="E163" s="215"/>
      <c r="F163" s="165">
        <v>4</v>
      </c>
      <c r="G163" s="215"/>
      <c r="H163" s="163">
        <f t="shared" si="2"/>
        <v>4</v>
      </c>
      <c r="I163" s="159"/>
      <c r="J163" s="114"/>
    </row>
    <row r="164" spans="1:10" x14ac:dyDescent="0.25">
      <c r="A164" s="249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9"/>
      <c r="B165" s="193">
        <v>7.1</v>
      </c>
      <c r="C165" s="172" t="s">
        <v>239</v>
      </c>
      <c r="D165" s="165">
        <v>0</v>
      </c>
      <c r="E165" s="215"/>
      <c r="F165" s="165">
        <v>21</v>
      </c>
      <c r="G165" s="215"/>
      <c r="H165" s="163">
        <f t="shared" si="2"/>
        <v>21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700-000000000000}">
      <formula1>D31</formula1>
    </dataValidation>
    <dataValidation type="custom" allowBlank="1" showInputMessage="1" showErrorMessage="1" errorTitle="Formula" error="Esta campo no es modificable" sqref="D26" xr:uid="{00000000-0002-0000-0700-000001000000}">
      <formula1>F31</formula1>
    </dataValidation>
    <dataValidation type="custom" allowBlank="1" showInputMessage="1" showErrorMessage="1" errorTitle="Formula" error="Esta campo no es modificable" sqref="H25" xr:uid="{00000000-0002-0000-0700-000002000000}">
      <formula1>SUM(D24,D26)</formula1>
    </dataValidation>
    <dataValidation allowBlank="1" showInputMessage="1" showErrorMessage="1" errorTitle="Solo Numeros" error="Este campo solo acepta números" sqref="D89:G90 D92:G93 D95:G96" xr:uid="{00000000-0002-0000-0700-000003000000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0000000-0002-0000-0700-00000400000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30" zoomScale="75" zoomScaleNormal="80" workbookViewId="0">
      <selection activeCell="G54" sqref="G54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6" t="s">
        <v>0</v>
      </c>
      <c r="B2" s="286"/>
      <c r="C2" s="286"/>
      <c r="D2" s="286"/>
      <c r="E2" s="286"/>
      <c r="F2" s="286"/>
      <c r="G2" s="112"/>
      <c r="H2" s="112"/>
      <c r="I2" s="113"/>
      <c r="J2" s="114"/>
    </row>
    <row r="3" spans="1:10" ht="15.75" customHeight="1" x14ac:dyDescent="0.25">
      <c r="A3" s="287" t="s">
        <v>240</v>
      </c>
      <c r="B3" s="287"/>
      <c r="C3" s="287"/>
      <c r="D3" s="287"/>
      <c r="E3" s="287"/>
      <c r="F3" s="287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9" t="s">
        <v>4</v>
      </c>
      <c r="E5" s="299"/>
      <c r="F5" s="29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300" t="s">
        <v>262</v>
      </c>
      <c r="E6" s="301"/>
      <c r="F6" s="30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8" t="str">
        <f>edo_Colima!E6</f>
        <v>Fiscalia del Estado de Colima</v>
      </c>
      <c r="E7" s="298"/>
      <c r="F7" s="29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8" t="str">
        <f>edo_Colima!E7</f>
        <v>Reporte de cierre del mes inmediato anterior</v>
      </c>
      <c r="E8" s="298"/>
      <c r="F8" s="29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44565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4" t="s">
        <v>11</v>
      </c>
      <c r="F11" s="284"/>
      <c r="G11" s="284"/>
      <c r="H11" s="284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Diciembre</v>
      </c>
      <c r="E12" s="294"/>
      <c r="F12" s="284"/>
      <c r="G12" s="284"/>
      <c r="H12" s="284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28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28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66" t="s">
        <v>251</v>
      </c>
      <c r="E28" s="267"/>
      <c r="F28" s="266" t="s">
        <v>252</v>
      </c>
      <c r="G28" s="267"/>
      <c r="H28" s="297" t="s">
        <v>253</v>
      </c>
      <c r="I28" s="267"/>
      <c r="J28" s="114"/>
    </row>
    <row r="29" spans="1:34" x14ac:dyDescent="0.25">
      <c r="A29" s="268" t="s">
        <v>45</v>
      </c>
      <c r="B29" s="280" t="s">
        <v>52</v>
      </c>
      <c r="C29" s="280" t="s">
        <v>53</v>
      </c>
      <c r="D29" s="280" t="s">
        <v>254</v>
      </c>
      <c r="E29" s="280" t="s">
        <v>49</v>
      </c>
      <c r="F29" s="280" t="s">
        <v>255</v>
      </c>
      <c r="G29" s="280" t="s">
        <v>49</v>
      </c>
      <c r="H29" s="280" t="s">
        <v>256</v>
      </c>
      <c r="I29" s="280" t="s">
        <v>49</v>
      </c>
      <c r="J29" s="114"/>
    </row>
    <row r="30" spans="1:34" ht="54" customHeight="1" x14ac:dyDescent="0.25">
      <c r="A30" s="270"/>
      <c r="B30" s="250"/>
      <c r="C30" s="250"/>
      <c r="D30" s="250"/>
      <c r="E30" s="250"/>
      <c r="F30" s="250"/>
      <c r="G30" s="250"/>
      <c r="H30" s="250"/>
      <c r="I30" s="250"/>
      <c r="J30" s="114"/>
    </row>
    <row r="31" spans="1:34" ht="15.75" customHeight="1" x14ac:dyDescent="0.25">
      <c r="A31" s="290" t="s">
        <v>33</v>
      </c>
      <c r="B31" s="291"/>
      <c r="C31" s="292"/>
      <c r="D31" s="148">
        <f>SUM(D32,D64,D74,D82,D146,D151,D155)</f>
        <v>0</v>
      </c>
      <c r="E31" s="149">
        <f>E82</f>
        <v>0</v>
      </c>
      <c r="F31" s="148">
        <f>SUM(F32,F64,F74,F82,F146,F151,F155)</f>
        <v>28</v>
      </c>
      <c r="G31" s="149">
        <f>G82</f>
        <v>0</v>
      </c>
      <c r="H31" s="149">
        <f>SUM(D31,F31)</f>
        <v>28</v>
      </c>
      <c r="I31" s="149">
        <f>SUM(E31,G31)</f>
        <v>0</v>
      </c>
      <c r="J31" s="114"/>
    </row>
    <row r="32" spans="1:34" ht="25.5" customHeight="1" x14ac:dyDescent="0.25">
      <c r="A32" s="249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4</v>
      </c>
      <c r="G32" s="215"/>
      <c r="H32" s="153">
        <f t="shared" ref="H32:I87" si="0">SUM(D32,F32)</f>
        <v>4</v>
      </c>
      <c r="I32" s="154"/>
      <c r="J32" s="114"/>
    </row>
    <row r="33" spans="1:10" x14ac:dyDescent="0.25">
      <c r="A33" s="249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49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49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49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9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9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9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9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9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9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9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9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9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</v>
      </c>
      <c r="G45" s="217"/>
      <c r="H45" s="158">
        <f t="shared" si="0"/>
        <v>4</v>
      </c>
      <c r="I45" s="219"/>
      <c r="J45" s="114"/>
    </row>
    <row r="46" spans="1:10" x14ac:dyDescent="0.25">
      <c r="A46" s="249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</v>
      </c>
      <c r="G46" s="217"/>
      <c r="H46" s="163">
        <f t="shared" si="0"/>
        <v>2</v>
      </c>
      <c r="I46" s="219"/>
      <c r="J46" s="114"/>
    </row>
    <row r="47" spans="1:10" x14ac:dyDescent="0.25">
      <c r="A47" s="249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9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9"/>
      <c r="B49" s="160" t="s">
        <v>89</v>
      </c>
      <c r="C49" s="164" t="s">
        <v>74</v>
      </c>
      <c r="D49" s="165">
        <v>0</v>
      </c>
      <c r="E49" s="215"/>
      <c r="F49" s="165">
        <v>2</v>
      </c>
      <c r="G49" s="215"/>
      <c r="H49" s="163">
        <f t="shared" si="0"/>
        <v>2</v>
      </c>
      <c r="I49" s="217"/>
      <c r="J49" s="114"/>
    </row>
    <row r="50" spans="1:10" x14ac:dyDescent="0.25">
      <c r="A50" s="249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9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2</v>
      </c>
      <c r="G51" s="219"/>
      <c r="H51" s="163">
        <f t="shared" si="0"/>
        <v>2</v>
      </c>
      <c r="I51" s="219"/>
      <c r="J51" s="114"/>
    </row>
    <row r="52" spans="1:10" x14ac:dyDescent="0.25">
      <c r="A52" s="249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9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9"/>
      <c r="B54" s="160" t="s">
        <v>95</v>
      </c>
      <c r="C54" s="169" t="s">
        <v>81</v>
      </c>
      <c r="D54" s="165">
        <v>0</v>
      </c>
      <c r="E54" s="219"/>
      <c r="F54" s="165">
        <v>2</v>
      </c>
      <c r="G54" s="219"/>
      <c r="H54" s="163">
        <f t="shared" si="0"/>
        <v>2</v>
      </c>
      <c r="I54" s="219"/>
      <c r="J54" s="114"/>
    </row>
    <row r="55" spans="1:10" x14ac:dyDescent="0.25">
      <c r="A55" s="249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9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9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9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9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9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9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9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9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9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9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9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9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9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9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9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9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9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9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9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49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9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9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9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9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9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9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16</v>
      </c>
      <c r="G82" s="176">
        <f>SUM(G87,G100,G131)</f>
        <v>0</v>
      </c>
      <c r="H82" s="153">
        <f t="shared" si="0"/>
        <v>16</v>
      </c>
      <c r="I82" s="153">
        <f>SUM(E82,G82)</f>
        <v>0</v>
      </c>
      <c r="J82" s="114"/>
    </row>
    <row r="83" spans="1:10" ht="25.5" customHeight="1" x14ac:dyDescent="0.25">
      <c r="A83" s="25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5</v>
      </c>
      <c r="G83" s="180">
        <f>G82</f>
        <v>0</v>
      </c>
      <c r="H83" s="153">
        <f t="shared" si="0"/>
        <v>5</v>
      </c>
      <c r="I83" s="153">
        <f>SUM(E83,G83)</f>
        <v>0</v>
      </c>
      <c r="J83" s="114"/>
    </row>
    <row r="84" spans="1:10" x14ac:dyDescent="0.25">
      <c r="A84" s="25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5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5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5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5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5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5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4</v>
      </c>
      <c r="G137" s="214"/>
      <c r="H137" s="183">
        <f t="shared" si="2"/>
        <v>4</v>
      </c>
      <c r="I137" s="214"/>
      <c r="J137" s="114"/>
    </row>
    <row r="138" spans="1:10" ht="21.75" customHeight="1" x14ac:dyDescent="0.25">
      <c r="A138" s="25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5"/>
      <c r="B139" s="160" t="s">
        <v>210</v>
      </c>
      <c r="C139" s="164" t="s">
        <v>138</v>
      </c>
      <c r="D139" s="165">
        <v>0</v>
      </c>
      <c r="E139" s="214"/>
      <c r="F139" s="165">
        <v>4</v>
      </c>
      <c r="G139" s="214"/>
      <c r="H139" s="183">
        <f t="shared" si="2"/>
        <v>4</v>
      </c>
      <c r="I139" s="214"/>
      <c r="J139" s="114"/>
    </row>
    <row r="140" spans="1:10" x14ac:dyDescent="0.25">
      <c r="A140" s="255"/>
      <c r="B140" s="155">
        <v>4.2</v>
      </c>
      <c r="C140" s="177" t="s">
        <v>211</v>
      </c>
      <c r="D140" s="165">
        <v>0</v>
      </c>
      <c r="E140" s="215"/>
      <c r="F140" s="165">
        <v>3</v>
      </c>
      <c r="G140" s="215"/>
      <c r="H140" s="163">
        <f t="shared" si="2"/>
        <v>3</v>
      </c>
      <c r="I140" s="217"/>
      <c r="J140" s="114"/>
    </row>
    <row r="141" spans="1:10" x14ac:dyDescent="0.25">
      <c r="A141" s="255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5"/>
      <c r="B143" s="155">
        <v>4.5</v>
      </c>
      <c r="C143" s="177" t="s">
        <v>214</v>
      </c>
      <c r="D143" s="165">
        <v>0</v>
      </c>
      <c r="E143" s="215"/>
      <c r="F143" s="165">
        <v>5</v>
      </c>
      <c r="G143" s="215"/>
      <c r="H143" s="163">
        <f t="shared" si="2"/>
        <v>5</v>
      </c>
      <c r="I143" s="218"/>
      <c r="J143" s="114"/>
    </row>
    <row r="144" spans="1:10" x14ac:dyDescent="0.25">
      <c r="A144" s="255"/>
      <c r="B144" s="155">
        <v>4.5999999999999996</v>
      </c>
      <c r="C144" s="177" t="s">
        <v>215</v>
      </c>
      <c r="D144" s="165">
        <v>0</v>
      </c>
      <c r="E144" s="215"/>
      <c r="F144" s="165">
        <v>3</v>
      </c>
      <c r="G144" s="215"/>
      <c r="H144" s="163">
        <f t="shared" si="2"/>
        <v>3</v>
      </c>
      <c r="I144" s="219"/>
      <c r="J144" s="114"/>
    </row>
    <row r="145" spans="1:10" ht="29.25" customHeight="1" x14ac:dyDescent="0.25">
      <c r="A145" s="25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9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4</v>
      </c>
      <c r="G146" s="216"/>
      <c r="H146" s="153">
        <f t="shared" si="2"/>
        <v>4</v>
      </c>
      <c r="I146" s="217"/>
      <c r="J146" s="114"/>
    </row>
    <row r="147" spans="1:10" x14ac:dyDescent="0.25">
      <c r="A147" s="249"/>
      <c r="B147" s="155">
        <v>5.0999999999999996</v>
      </c>
      <c r="C147" s="177" t="s">
        <v>219</v>
      </c>
      <c r="D147" s="165">
        <v>0</v>
      </c>
      <c r="E147" s="215"/>
      <c r="F147" s="165">
        <v>2</v>
      </c>
      <c r="G147" s="215"/>
      <c r="H147" s="163">
        <f t="shared" si="2"/>
        <v>2</v>
      </c>
      <c r="I147" s="217"/>
      <c r="J147" s="114"/>
    </row>
    <row r="148" spans="1:10" ht="38.25" customHeight="1" x14ac:dyDescent="0.25">
      <c r="A148" s="249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9"/>
      <c r="B149" s="155">
        <v>5.3</v>
      </c>
      <c r="C149" s="177" t="s">
        <v>221</v>
      </c>
      <c r="D149" s="165">
        <v>0</v>
      </c>
      <c r="E149" s="215"/>
      <c r="F149" s="165">
        <v>2</v>
      </c>
      <c r="G149" s="215"/>
      <c r="H149" s="163">
        <f t="shared" si="2"/>
        <v>2</v>
      </c>
      <c r="I149" s="217"/>
      <c r="J149" s="114"/>
    </row>
    <row r="150" spans="1:10" x14ac:dyDescent="0.25">
      <c r="A150" s="249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9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9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9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9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9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4</v>
      </c>
      <c r="G155" s="219"/>
      <c r="H155" s="153">
        <f t="shared" si="2"/>
        <v>4</v>
      </c>
      <c r="I155" s="218"/>
      <c r="J155" s="114"/>
    </row>
    <row r="156" spans="1:10" x14ac:dyDescent="0.25">
      <c r="A156" s="249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49"/>
      <c r="B157" s="155">
        <v>7.2</v>
      </c>
      <c r="C157" s="177" t="s">
        <v>231</v>
      </c>
      <c r="D157" s="165">
        <v>0</v>
      </c>
      <c r="E157" s="215"/>
      <c r="F157" s="165">
        <v>3</v>
      </c>
      <c r="G157" s="215"/>
      <c r="H157" s="163">
        <f t="shared" si="2"/>
        <v>3</v>
      </c>
      <c r="I157" s="159"/>
      <c r="J157" s="114"/>
    </row>
    <row r="158" spans="1:10" x14ac:dyDescent="0.25">
      <c r="A158" s="249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9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9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9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9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9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9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9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800-000000000000}">
      <formula1>D31</formula1>
    </dataValidation>
    <dataValidation type="custom" allowBlank="1" showInputMessage="1" showErrorMessage="1" errorTitle="Formula" error="Esta campo no es modificable" sqref="D26" xr:uid="{00000000-0002-0000-0800-000001000000}">
      <formula1>F31</formula1>
    </dataValidation>
    <dataValidation type="custom" allowBlank="1" showInputMessage="1" showErrorMessage="1" errorTitle="Formula" error="Esta campo no es modificable" sqref="H25" xr:uid="{00000000-0002-0000-0800-000002000000}">
      <formula1>SUM(D24,D26)</formula1>
    </dataValidation>
    <dataValidation allowBlank="1" showInputMessage="1" showErrorMessage="1" errorTitle="Solo Numeros" error="Este campo solo acepta números" sqref="D89:G90 D92:G93 D95:G96" xr:uid="{00000000-0002-0000-0800-000003000000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0000000-0002-0000-0800-00000400000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2022-01-04T19:34:57Z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