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Z:\2021\FORMATOS\ciesp sisdel 2021\"/>
    </mc:Choice>
  </mc:AlternateContent>
  <xr:revisionPtr revIDLastSave="0" documentId="13_ncr:1_{30DD7AED-E2BA-404D-8501-4A4431F71BC3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D151" i="3"/>
  <c r="H151" i="3" s="1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D137" i="3"/>
  <c r="H136" i="3"/>
  <c r="H135" i="3"/>
  <c r="F134" i="3"/>
  <c r="D134" i="3"/>
  <c r="H134" i="3" s="1"/>
  <c r="I133" i="3"/>
  <c r="H133" i="3"/>
  <c r="I132" i="3"/>
  <c r="H132" i="3"/>
  <c r="G131" i="3"/>
  <c r="F131" i="3"/>
  <c r="E131" i="3"/>
  <c r="I131" i="3" s="1"/>
  <c r="D131" i="3"/>
  <c r="H130" i="3"/>
  <c r="H129" i="3"/>
  <c r="F128" i="3"/>
  <c r="D128" i="3"/>
  <c r="H128" i="3" s="1"/>
  <c r="I127" i="3"/>
  <c r="H126" i="3"/>
  <c r="H125" i="3"/>
  <c r="F124" i="3"/>
  <c r="H124" i="3" s="1"/>
  <c r="D124" i="3"/>
  <c r="H123" i="3"/>
  <c r="H122" i="3"/>
  <c r="F121" i="3"/>
  <c r="D121" i="3"/>
  <c r="H120" i="3"/>
  <c r="H119" i="3"/>
  <c r="F118" i="3"/>
  <c r="D118" i="3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F109" i="3"/>
  <c r="D109" i="3"/>
  <c r="H109" i="3" s="1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E91" i="3"/>
  <c r="I91" i="3" s="1"/>
  <c r="D91" i="3"/>
  <c r="I90" i="3"/>
  <c r="H90" i="3"/>
  <c r="I89" i="3"/>
  <c r="H89" i="3"/>
  <c r="G88" i="3"/>
  <c r="G87" i="3" s="1"/>
  <c r="F88" i="3"/>
  <c r="E88" i="3"/>
  <c r="E87" i="3" s="1"/>
  <c r="E82" i="3" s="1"/>
  <c r="D88" i="3"/>
  <c r="H86" i="3"/>
  <c r="H85" i="3"/>
  <c r="F84" i="3"/>
  <c r="D84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F65" i="3"/>
  <c r="F64" i="3" s="1"/>
  <c r="D65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34" i="3" s="1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F151" i="4"/>
  <c r="D151" i="4"/>
  <c r="H151" i="4" s="1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F134" i="4"/>
  <c r="D134" i="4"/>
  <c r="H134" i="4" s="1"/>
  <c r="I133" i="4"/>
  <c r="H133" i="4"/>
  <c r="I132" i="4"/>
  <c r="H132" i="4"/>
  <c r="G131" i="4"/>
  <c r="F131" i="4"/>
  <c r="E131" i="4"/>
  <c r="D131" i="4"/>
  <c r="H131" i="4" s="1"/>
  <c r="H130" i="4"/>
  <c r="H129" i="4"/>
  <c r="F128" i="4"/>
  <c r="D128" i="4"/>
  <c r="H128" i="4" s="1"/>
  <c r="I127" i="4"/>
  <c r="H126" i="4"/>
  <c r="H125" i="4"/>
  <c r="F124" i="4"/>
  <c r="D124" i="4"/>
  <c r="H124" i="4" s="1"/>
  <c r="H123" i="4"/>
  <c r="H122" i="4"/>
  <c r="F121" i="4"/>
  <c r="D121" i="4"/>
  <c r="H121" i="4" s="1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D112" i="4"/>
  <c r="H111" i="4"/>
  <c r="H110" i="4"/>
  <c r="F109" i="4"/>
  <c r="D109" i="4"/>
  <c r="H109" i="4" s="1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F97" i="4"/>
  <c r="H97" i="4" s="1"/>
  <c r="D97" i="4"/>
  <c r="I96" i="4"/>
  <c r="H96" i="4"/>
  <c r="I95" i="4"/>
  <c r="H95" i="4"/>
  <c r="G94" i="4"/>
  <c r="F94" i="4"/>
  <c r="E94" i="4"/>
  <c r="D94" i="4"/>
  <c r="I93" i="4"/>
  <c r="H93" i="4"/>
  <c r="I92" i="4"/>
  <c r="H92" i="4"/>
  <c r="G91" i="4"/>
  <c r="F91" i="4"/>
  <c r="E91" i="4"/>
  <c r="D91" i="4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 s="1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F33" i="4" s="1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D128" i="5"/>
  <c r="I127" i="5"/>
  <c r="H126" i="5"/>
  <c r="H125" i="5"/>
  <c r="F124" i="5"/>
  <c r="D124" i="5"/>
  <c r="H123" i="5"/>
  <c r="H122" i="5"/>
  <c r="F121" i="5"/>
  <c r="D121" i="5"/>
  <c r="H120" i="5"/>
  <c r="H119" i="5"/>
  <c r="F118" i="5"/>
  <c r="D118" i="5"/>
  <c r="H118" i="5" s="1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F106" i="5"/>
  <c r="D106" i="5"/>
  <c r="H105" i="5"/>
  <c r="H104" i="5"/>
  <c r="H103" i="5"/>
  <c r="F103" i="5"/>
  <c r="D103" i="5"/>
  <c r="I102" i="5"/>
  <c r="H102" i="5"/>
  <c r="I101" i="5"/>
  <c r="H101" i="5"/>
  <c r="G100" i="5"/>
  <c r="F100" i="5"/>
  <c r="E100" i="5"/>
  <c r="I100" i="5" s="1"/>
  <c r="D100" i="5"/>
  <c r="H100" i="5" s="1"/>
  <c r="H99" i="5"/>
  <c r="H98" i="5"/>
  <c r="F97" i="5"/>
  <c r="D97" i="5"/>
  <c r="I96" i="5"/>
  <c r="H96" i="5"/>
  <c r="I95" i="5"/>
  <c r="H95" i="5"/>
  <c r="G94" i="5"/>
  <c r="G87" i="5" s="1"/>
  <c r="G82" i="5" s="1"/>
  <c r="F94" i="5"/>
  <c r="E94" i="5"/>
  <c r="I94" i="5" s="1"/>
  <c r="D94" i="5"/>
  <c r="H94" i="5" s="1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G88" i="5"/>
  <c r="F88" i="5"/>
  <c r="E88" i="5"/>
  <c r="D88" i="5"/>
  <c r="H88" i="5" s="1"/>
  <c r="F87" i="5"/>
  <c r="H86" i="5"/>
  <c r="H85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F64" i="5" s="1"/>
  <c r="D65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D39" i="5"/>
  <c r="H39" i="5" s="1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E131" i="6"/>
  <c r="D131" i="6"/>
  <c r="H131" i="6" s="1"/>
  <c r="H130" i="6"/>
  <c r="H129" i="6"/>
  <c r="F128" i="6"/>
  <c r="H128" i="6" s="1"/>
  <c r="D128" i="6"/>
  <c r="I127" i="6"/>
  <c r="H126" i="6"/>
  <c r="H125" i="6"/>
  <c r="F124" i="6"/>
  <c r="D124" i="6"/>
  <c r="H123" i="6"/>
  <c r="H122" i="6"/>
  <c r="F121" i="6"/>
  <c r="D121" i="6"/>
  <c r="H121" i="6" s="1"/>
  <c r="H120" i="6"/>
  <c r="H119" i="6"/>
  <c r="F118" i="6"/>
  <c r="D118" i="6"/>
  <c r="H118" i="6" s="1"/>
  <c r="H117" i="6"/>
  <c r="H116" i="6"/>
  <c r="F115" i="6"/>
  <c r="D115" i="6"/>
  <c r="H115" i="6" s="1"/>
  <c r="H114" i="6"/>
  <c r="H113" i="6"/>
  <c r="F112" i="6"/>
  <c r="D112" i="6"/>
  <c r="H112" i="6" s="1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G100" i="6"/>
  <c r="F100" i="6"/>
  <c r="E100" i="6"/>
  <c r="I100" i="6" s="1"/>
  <c r="D100" i="6"/>
  <c r="H100" i="6" s="1"/>
  <c r="H99" i="6"/>
  <c r="H98" i="6"/>
  <c r="F97" i="6"/>
  <c r="D97" i="6"/>
  <c r="I96" i="6"/>
  <c r="H96" i="6"/>
  <c r="I95" i="6"/>
  <c r="H95" i="6"/>
  <c r="G94" i="6"/>
  <c r="F94" i="6"/>
  <c r="E94" i="6"/>
  <c r="D94" i="6"/>
  <c r="H94" i="6" s="1"/>
  <c r="I93" i="6"/>
  <c r="H93" i="6"/>
  <c r="I92" i="6"/>
  <c r="H92" i="6"/>
  <c r="G91" i="6"/>
  <c r="F91" i="6"/>
  <c r="E91" i="6"/>
  <c r="D91" i="6"/>
  <c r="H91" i="6" s="1"/>
  <c r="I90" i="6"/>
  <c r="H90" i="6"/>
  <c r="I89" i="6"/>
  <c r="H89" i="6"/>
  <c r="G88" i="6"/>
  <c r="F88" i="6"/>
  <c r="E88" i="6"/>
  <c r="D88" i="6"/>
  <c r="H86" i="6"/>
  <c r="H85" i="6"/>
  <c r="F84" i="6"/>
  <c r="D84" i="6"/>
  <c r="H84" i="6" s="1"/>
  <c r="H81" i="6"/>
  <c r="H80" i="6"/>
  <c r="H79" i="6"/>
  <c r="H78" i="6"/>
  <c r="H77" i="6"/>
  <c r="H76" i="6"/>
  <c r="H75" i="6"/>
  <c r="F74" i="6"/>
  <c r="D74" i="6"/>
  <c r="H73" i="6"/>
  <c r="H72" i="6"/>
  <c r="H71" i="6"/>
  <c r="H70" i="6"/>
  <c r="H69" i="6"/>
  <c r="H68" i="6"/>
  <c r="H67" i="6"/>
  <c r="H66" i="6"/>
  <c r="F65" i="6"/>
  <c r="D65" i="6"/>
  <c r="F64" i="6"/>
  <c r="H63" i="6"/>
  <c r="H62" i="6"/>
  <c r="H61" i="6"/>
  <c r="H60" i="6"/>
  <c r="H59" i="6"/>
  <c r="H58" i="6"/>
  <c r="F57" i="6"/>
  <c r="D57" i="6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D46" i="6"/>
  <c r="D45" i="6" s="1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D34" i="6"/>
  <c r="H165" i="7"/>
  <c r="H164" i="7"/>
  <c r="H163" i="7"/>
  <c r="H162" i="7"/>
  <c r="H161" i="7"/>
  <c r="H160" i="7"/>
  <c r="H159" i="7"/>
  <c r="H158" i="7"/>
  <c r="H157" i="7"/>
  <c r="H156" i="7"/>
  <c r="F155" i="7"/>
  <c r="D155" i="7"/>
  <c r="H154" i="7"/>
  <c r="H153" i="7"/>
  <c r="H152" i="7"/>
  <c r="F151" i="7"/>
  <c r="D151" i="7"/>
  <c r="H150" i="7"/>
  <c r="H149" i="7"/>
  <c r="H148" i="7"/>
  <c r="H147" i="7"/>
  <c r="F146" i="7"/>
  <c r="D146" i="7"/>
  <c r="H146" i="7" s="1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F134" i="7"/>
  <c r="D134" i="7"/>
  <c r="H134" i="7" s="1"/>
  <c r="I133" i="7"/>
  <c r="H133" i="7"/>
  <c r="I132" i="7"/>
  <c r="H132" i="7"/>
  <c r="G131" i="7"/>
  <c r="F131" i="7"/>
  <c r="E131" i="7"/>
  <c r="I131" i="7" s="1"/>
  <c r="D131" i="7"/>
  <c r="H130" i="7"/>
  <c r="H129" i="7"/>
  <c r="F128" i="7"/>
  <c r="D128" i="7"/>
  <c r="I127" i="7"/>
  <c r="F127" i="7"/>
  <c r="H126" i="7"/>
  <c r="H125" i="7"/>
  <c r="F124" i="7"/>
  <c r="D124" i="7"/>
  <c r="H124" i="7" s="1"/>
  <c r="H123" i="7"/>
  <c r="H122" i="7"/>
  <c r="F121" i="7"/>
  <c r="H121" i="7" s="1"/>
  <c r="D121" i="7"/>
  <c r="H120" i="7"/>
  <c r="H119" i="7"/>
  <c r="F118" i="7"/>
  <c r="D118" i="7"/>
  <c r="H117" i="7"/>
  <c r="H116" i="7"/>
  <c r="F115" i="7"/>
  <c r="D115" i="7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D103" i="7"/>
  <c r="I102" i="7"/>
  <c r="H102" i="7"/>
  <c r="I101" i="7"/>
  <c r="H101" i="7"/>
  <c r="G100" i="7"/>
  <c r="I100" i="7" s="1"/>
  <c r="F100" i="7"/>
  <c r="E100" i="7"/>
  <c r="D100" i="7"/>
  <c r="H100" i="7" s="1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G88" i="7"/>
  <c r="F88" i="7"/>
  <c r="E88" i="7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F65" i="7"/>
  <c r="F64" i="7" s="1"/>
  <c r="D65" i="7"/>
  <c r="H65" i="7" s="1"/>
  <c r="H63" i="7"/>
  <c r="H62" i="7"/>
  <c r="H61" i="7"/>
  <c r="H60" i="7"/>
  <c r="H59" i="7"/>
  <c r="H58" i="7"/>
  <c r="F57" i="7"/>
  <c r="D57" i="7"/>
  <c r="H57" i="7" s="1"/>
  <c r="H56" i="7"/>
  <c r="H55" i="7"/>
  <c r="H54" i="7"/>
  <c r="H53" i="7"/>
  <c r="H52" i="7"/>
  <c r="F51" i="7"/>
  <c r="D51" i="7"/>
  <c r="H51" i="7" s="1"/>
  <c r="H50" i="7"/>
  <c r="H49" i="7"/>
  <c r="H48" i="7"/>
  <c r="H47" i="7"/>
  <c r="F46" i="7"/>
  <c r="F45" i="7" s="1"/>
  <c r="D46" i="7"/>
  <c r="H44" i="7"/>
  <c r="H43" i="7"/>
  <c r="H42" i="7"/>
  <c r="H41" i="7"/>
  <c r="H40" i="7"/>
  <c r="F39" i="7"/>
  <c r="D39" i="7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I133" i="8"/>
  <c r="H133" i="8"/>
  <c r="I132" i="8"/>
  <c r="H132" i="8"/>
  <c r="G131" i="8"/>
  <c r="F131" i="8"/>
  <c r="E131" i="8"/>
  <c r="I131" i="8" s="1"/>
  <c r="D131" i="8"/>
  <c r="H130" i="8"/>
  <c r="H129" i="8"/>
  <c r="F128" i="8"/>
  <c r="D128" i="8"/>
  <c r="I127" i="8"/>
  <c r="F127" i="8"/>
  <c r="D127" i="8"/>
  <c r="H126" i="8"/>
  <c r="H125" i="8"/>
  <c r="F124" i="8"/>
  <c r="D124" i="8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4" i="8"/>
  <c r="H113" i="8"/>
  <c r="H112" i="8"/>
  <c r="F112" i="8"/>
  <c r="D112" i="8"/>
  <c r="H111" i="8"/>
  <c r="H110" i="8"/>
  <c r="F109" i="8"/>
  <c r="D109" i="8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E94" i="8"/>
  <c r="D94" i="8"/>
  <c r="I93" i="8"/>
  <c r="H93" i="8"/>
  <c r="I92" i="8"/>
  <c r="H92" i="8"/>
  <c r="G91" i="8"/>
  <c r="I91" i="8" s="1"/>
  <c r="F91" i="8"/>
  <c r="E91" i="8"/>
  <c r="D91" i="8"/>
  <c r="H91" i="8" s="1"/>
  <c r="I90" i="8"/>
  <c r="H90" i="8"/>
  <c r="I89" i="8"/>
  <c r="H89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F65" i="8"/>
  <c r="F64" i="8" s="1"/>
  <c r="D65" i="8"/>
  <c r="H63" i="8"/>
  <c r="H62" i="8"/>
  <c r="H61" i="8"/>
  <c r="H60" i="8"/>
  <c r="H59" i="8"/>
  <c r="H58" i="8"/>
  <c r="F57" i="8"/>
  <c r="D57" i="8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I133" i="9"/>
  <c r="H133" i="9"/>
  <c r="I132" i="9"/>
  <c r="H132" i="9"/>
  <c r="G131" i="9"/>
  <c r="F131" i="9"/>
  <c r="F127" i="9" s="1"/>
  <c r="E131" i="9"/>
  <c r="I131" i="9" s="1"/>
  <c r="D131" i="9"/>
  <c r="H130" i="9"/>
  <c r="H129" i="9"/>
  <c r="H128" i="9"/>
  <c r="F128" i="9"/>
  <c r="D128" i="9"/>
  <c r="I127" i="9"/>
  <c r="D127" i="9"/>
  <c r="H126" i="9"/>
  <c r="H125" i="9"/>
  <c r="F124" i="9"/>
  <c r="D124" i="9"/>
  <c r="H123" i="9"/>
  <c r="H122" i="9"/>
  <c r="F121" i="9"/>
  <c r="D121" i="9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1" i="9"/>
  <c r="H110" i="9"/>
  <c r="F109" i="9"/>
  <c r="D109" i="9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G91" i="9"/>
  <c r="G87" i="9" s="1"/>
  <c r="G82" i="9" s="1"/>
  <c r="F91" i="9"/>
  <c r="E91" i="9"/>
  <c r="D91" i="9"/>
  <c r="H91" i="9" s="1"/>
  <c r="I90" i="9"/>
  <c r="H90" i="9"/>
  <c r="I89" i="9"/>
  <c r="H89" i="9"/>
  <c r="I88" i="9"/>
  <c r="G88" i="9"/>
  <c r="F88" i="9"/>
  <c r="E88" i="9"/>
  <c r="D88" i="9"/>
  <c r="D87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 s="1"/>
  <c r="H63" i="9"/>
  <c r="H62" i="9"/>
  <c r="H61" i="9"/>
  <c r="H60" i="9"/>
  <c r="H59" i="9"/>
  <c r="H58" i="9"/>
  <c r="F57" i="9"/>
  <c r="D57" i="9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0" i="10"/>
  <c r="H149" i="10"/>
  <c r="H148" i="10"/>
  <c r="H147" i="10"/>
  <c r="F146" i="10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G131" i="10"/>
  <c r="F131" i="10"/>
  <c r="E131" i="10"/>
  <c r="I131" i="10" s="1"/>
  <c r="D131" i="10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D115" i="10"/>
  <c r="H114" i="10"/>
  <c r="H113" i="10"/>
  <c r="F112" i="10"/>
  <c r="H112" i="10" s="1"/>
  <c r="D112" i="10"/>
  <c r="H111" i="10"/>
  <c r="H110" i="10"/>
  <c r="F109" i="10"/>
  <c r="D109" i="10"/>
  <c r="H108" i="10"/>
  <c r="H107" i="10"/>
  <c r="F106" i="10"/>
  <c r="D106" i="10"/>
  <c r="H106" i="10" s="1"/>
  <c r="H105" i="10"/>
  <c r="H104" i="10"/>
  <c r="F103" i="10"/>
  <c r="D103" i="10"/>
  <c r="H103" i="10" s="1"/>
  <c r="I102" i="10"/>
  <c r="H102" i="10"/>
  <c r="I101" i="10"/>
  <c r="H101" i="10"/>
  <c r="G100" i="10"/>
  <c r="F100" i="10"/>
  <c r="E100" i="10"/>
  <c r="I100" i="10" s="1"/>
  <c r="D100" i="10"/>
  <c r="H100" i="10" s="1"/>
  <c r="H99" i="10"/>
  <c r="H98" i="10"/>
  <c r="F97" i="10"/>
  <c r="D97" i="10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E91" i="10"/>
  <c r="I91" i="10" s="1"/>
  <c r="D91" i="10"/>
  <c r="I90" i="10"/>
  <c r="H90" i="10"/>
  <c r="I89" i="10"/>
  <c r="H89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F33" i="10" s="1"/>
  <c r="D34" i="10"/>
  <c r="D33" i="10" s="1"/>
  <c r="G31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F134" i="11"/>
  <c r="D134" i="11"/>
  <c r="I133" i="11"/>
  <c r="H133" i="11"/>
  <c r="I132" i="11"/>
  <c r="H132" i="11"/>
  <c r="G131" i="11"/>
  <c r="F131" i="11"/>
  <c r="E131" i="11"/>
  <c r="I131" i="11" s="1"/>
  <c r="D131" i="11"/>
  <c r="H131" i="11" s="1"/>
  <c r="H130" i="11"/>
  <c r="H129" i="11"/>
  <c r="H128" i="11"/>
  <c r="F128" i="11"/>
  <c r="D128" i="11"/>
  <c r="I127" i="11"/>
  <c r="F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D112" i="11"/>
  <c r="H111" i="11"/>
  <c r="H110" i="11"/>
  <c r="H109" i="11"/>
  <c r="F109" i="11"/>
  <c r="D109" i="11"/>
  <c r="H108" i="11"/>
  <c r="H107" i="11"/>
  <c r="F106" i="11"/>
  <c r="D106" i="1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E91" i="11"/>
  <c r="D91" i="11"/>
  <c r="I90" i="11"/>
  <c r="H90" i="11"/>
  <c r="I89" i="11"/>
  <c r="H89" i="11"/>
  <c r="G88" i="11"/>
  <c r="F88" i="11"/>
  <c r="E88" i="11"/>
  <c r="I88" i="11" s="1"/>
  <c r="D88" i="11"/>
  <c r="H88" i="11" s="1"/>
  <c r="H86" i="11"/>
  <c r="H85" i="11"/>
  <c r="F84" i="11"/>
  <c r="D84" i="11"/>
  <c r="H81" i="11"/>
  <c r="H80" i="11"/>
  <c r="H79" i="11"/>
  <c r="H78" i="11"/>
  <c r="H77" i="11"/>
  <c r="H76" i="11"/>
  <c r="H75" i="11"/>
  <c r="F74" i="11"/>
  <c r="D74" i="11"/>
  <c r="H74" i="11" s="1"/>
  <c r="H73" i="11"/>
  <c r="H72" i="11"/>
  <c r="H71" i="11"/>
  <c r="H70" i="11"/>
  <c r="H69" i="11"/>
  <c r="H68" i="11"/>
  <c r="H67" i="11"/>
  <c r="H66" i="11"/>
  <c r="F65" i="11"/>
  <c r="F64" i="11" s="1"/>
  <c r="D65" i="11"/>
  <c r="D64" i="11" s="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D51" i="11"/>
  <c r="H51" i="11" s="1"/>
  <c r="H50" i="11"/>
  <c r="H49" i="11"/>
  <c r="H48" i="11"/>
  <c r="H47" i="11"/>
  <c r="F46" i="11"/>
  <c r="F45" i="11" s="1"/>
  <c r="D46" i="11"/>
  <c r="D45" i="11"/>
  <c r="H44" i="11"/>
  <c r="H43" i="11"/>
  <c r="H42" i="11"/>
  <c r="H41" i="11"/>
  <c r="H40" i="11"/>
  <c r="F39" i="11"/>
  <c r="D39" i="11"/>
  <c r="H38" i="11"/>
  <c r="H37" i="11"/>
  <c r="H36" i="11"/>
  <c r="H35" i="11"/>
  <c r="F34" i="11"/>
  <c r="D34" i="11"/>
  <c r="D33" i="11" s="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G131" i="2"/>
  <c r="F131" i="2"/>
  <c r="E131" i="2"/>
  <c r="I131" i="2" s="1"/>
  <c r="D131" i="2"/>
  <c r="H130" i="2"/>
  <c r="H129" i="2"/>
  <c r="F128" i="2"/>
  <c r="D128" i="2"/>
  <c r="I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F118" i="2"/>
  <c r="D118" i="2"/>
  <c r="H118" i="2" s="1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F106" i="2"/>
  <c r="D106" i="2"/>
  <c r="H106" i="2" s="1"/>
  <c r="H105" i="2"/>
  <c r="H104" i="2"/>
  <c r="F103" i="2"/>
  <c r="D103" i="2"/>
  <c r="H103" i="2" s="1"/>
  <c r="I102" i="2"/>
  <c r="H102" i="2"/>
  <c r="I101" i="2"/>
  <c r="H101" i="2"/>
  <c r="G100" i="2"/>
  <c r="F100" i="2"/>
  <c r="E100" i="2"/>
  <c r="I100" i="2" s="1"/>
  <c r="D100" i="2"/>
  <c r="H99" i="2"/>
  <c r="H98" i="2"/>
  <c r="F97" i="2"/>
  <c r="H97" i="2" s="1"/>
  <c r="D97" i="2"/>
  <c r="I96" i="2"/>
  <c r="H96" i="2"/>
  <c r="I95" i="2"/>
  <c r="H95" i="2"/>
  <c r="G94" i="2"/>
  <c r="F94" i="2"/>
  <c r="E94" i="2"/>
  <c r="I94" i="2" s="1"/>
  <c r="D94" i="2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G88" i="2"/>
  <c r="F88" i="2"/>
  <c r="E88" i="2"/>
  <c r="D88" i="2"/>
  <c r="H88" i="2" s="1"/>
  <c r="G87" i="2"/>
  <c r="G82" i="2" s="1"/>
  <c r="H86" i="2"/>
  <c r="H85" i="2"/>
  <c r="F84" i="2"/>
  <c r="D84" i="2"/>
  <c r="H81" i="2"/>
  <c r="H80" i="2"/>
  <c r="H79" i="2"/>
  <c r="H78" i="2"/>
  <c r="H77" i="2"/>
  <c r="H76" i="2"/>
  <c r="H75" i="2"/>
  <c r="H74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3" i="2"/>
  <c r="H62" i="2"/>
  <c r="H61" i="2"/>
  <c r="H60" i="2"/>
  <c r="H59" i="2"/>
  <c r="H58" i="2"/>
  <c r="F57" i="2"/>
  <c r="D57" i="2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Z168" i="1"/>
  <c r="Z167" i="1"/>
  <c r="Z166" i="1"/>
  <c r="Z165" i="1"/>
  <c r="Z164" i="1"/>
  <c r="Z163" i="1"/>
  <c r="Z162" i="1"/>
  <c r="Z161" i="1"/>
  <c r="Z160" i="1"/>
  <c r="Z159" i="1"/>
  <c r="P158" i="1"/>
  <c r="AH157" i="1"/>
  <c r="AG157" i="1"/>
  <c r="AF157" i="1"/>
  <c r="AE157" i="1"/>
  <c r="AD157" i="1"/>
  <c r="AC157" i="1"/>
  <c r="AB157" i="1"/>
  <c r="Z157" i="1"/>
  <c r="Q157" i="1"/>
  <c r="AH156" i="1"/>
  <c r="AG156" i="1"/>
  <c r="AF156" i="1"/>
  <c r="AE156" i="1"/>
  <c r="AD156" i="1"/>
  <c r="AC156" i="1"/>
  <c r="AB156" i="1"/>
  <c r="Z156" i="1"/>
  <c r="Q156" i="1"/>
  <c r="AH155" i="1"/>
  <c r="AG155" i="1"/>
  <c r="AF155" i="1"/>
  <c r="AE155" i="1"/>
  <c r="AD155" i="1"/>
  <c r="AC155" i="1"/>
  <c r="AB155" i="1"/>
  <c r="Z155" i="1"/>
  <c r="Q155" i="1"/>
  <c r="X154" i="1"/>
  <c r="W154" i="1"/>
  <c r="V154" i="1"/>
  <c r="U154" i="1"/>
  <c r="T154" i="1"/>
  <c r="S154" i="1"/>
  <c r="R154" i="1"/>
  <c r="P154" i="1"/>
  <c r="Z153" i="1"/>
  <c r="Z152" i="1"/>
  <c r="Z151" i="1"/>
  <c r="Z150" i="1"/>
  <c r="P149" i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Z144" i="1"/>
  <c r="Z143" i="1"/>
  <c r="Z142" i="1"/>
  <c r="Z141" i="1"/>
  <c r="P140" i="1"/>
  <c r="Z139" i="1"/>
  <c r="Z138" i="1"/>
  <c r="P137" i="1"/>
  <c r="P130" i="1" s="1"/>
  <c r="AI136" i="1"/>
  <c r="Z136" i="1"/>
  <c r="AI135" i="1"/>
  <c r="Z135" i="1"/>
  <c r="Y134" i="1"/>
  <c r="P134" i="1"/>
  <c r="Z133" i="1"/>
  <c r="Z132" i="1"/>
  <c r="P131" i="1"/>
  <c r="Z129" i="1"/>
  <c r="Z128" i="1"/>
  <c r="P127" i="1"/>
  <c r="Z126" i="1"/>
  <c r="Z125" i="1"/>
  <c r="P124" i="1"/>
  <c r="Z123" i="1"/>
  <c r="Z122" i="1"/>
  <c r="P121" i="1"/>
  <c r="Z120" i="1"/>
  <c r="Z119" i="1"/>
  <c r="P118" i="1"/>
  <c r="Z117" i="1"/>
  <c r="Z116" i="1"/>
  <c r="P115" i="1"/>
  <c r="Z114" i="1"/>
  <c r="Z113" i="1"/>
  <c r="P112" i="1"/>
  <c r="Z111" i="1"/>
  <c r="Z110" i="1"/>
  <c r="P109" i="1"/>
  <c r="Z108" i="1"/>
  <c r="Z107" i="1"/>
  <c r="P106" i="1"/>
  <c r="AI105" i="1"/>
  <c r="Z105" i="1"/>
  <c r="AI104" i="1"/>
  <c r="Z104" i="1"/>
  <c r="Y103" i="1"/>
  <c r="P103" i="1"/>
  <c r="Z102" i="1"/>
  <c r="Z101" i="1"/>
  <c r="P100" i="1"/>
  <c r="AI99" i="1"/>
  <c r="Z99" i="1"/>
  <c r="AI98" i="1"/>
  <c r="Z98" i="1"/>
  <c r="Y97" i="1"/>
  <c r="P97" i="1"/>
  <c r="AI96" i="1"/>
  <c r="Z96" i="1"/>
  <c r="AI95" i="1"/>
  <c r="Z95" i="1"/>
  <c r="Y94" i="1"/>
  <c r="P94" i="1"/>
  <c r="AI93" i="1"/>
  <c r="Z93" i="1"/>
  <c r="AI92" i="1"/>
  <c r="Z92" i="1"/>
  <c r="Y91" i="1"/>
  <c r="P91" i="1"/>
  <c r="Y90" i="1"/>
  <c r="Y85" i="1" s="1"/>
  <c r="Z89" i="1"/>
  <c r="Z88" i="1"/>
  <c r="P87" i="1"/>
  <c r="X85" i="1"/>
  <c r="W85" i="1"/>
  <c r="V85" i="1"/>
  <c r="U85" i="1"/>
  <c r="T85" i="1"/>
  <c r="S85" i="1"/>
  <c r="R85" i="1"/>
  <c r="Z84" i="1"/>
  <c r="Z83" i="1"/>
  <c r="Z82" i="1"/>
  <c r="Z81" i="1"/>
  <c r="Z80" i="1"/>
  <c r="Z79" i="1"/>
  <c r="Z78" i="1"/>
  <c r="P77" i="1"/>
  <c r="AH76" i="1"/>
  <c r="AG76" i="1"/>
  <c r="AF76" i="1"/>
  <c r="AE76" i="1"/>
  <c r="AD76" i="1"/>
  <c r="AC76" i="1"/>
  <c r="AB76" i="1"/>
  <c r="Z76" i="1"/>
  <c r="Q76" i="1"/>
  <c r="AH75" i="1"/>
  <c r="AG75" i="1"/>
  <c r="AF75" i="1"/>
  <c r="AE75" i="1"/>
  <c r="AD75" i="1"/>
  <c r="AC75" i="1"/>
  <c r="AB75" i="1"/>
  <c r="Z75" i="1"/>
  <c r="Q75" i="1"/>
  <c r="AH74" i="1"/>
  <c r="AG74" i="1"/>
  <c r="AF74" i="1"/>
  <c r="AE74" i="1"/>
  <c r="AD74" i="1"/>
  <c r="AC74" i="1"/>
  <c r="AB74" i="1"/>
  <c r="Z74" i="1"/>
  <c r="Q74" i="1"/>
  <c r="AH73" i="1"/>
  <c r="AG73" i="1"/>
  <c r="AF73" i="1"/>
  <c r="AE73" i="1"/>
  <c r="AD73" i="1"/>
  <c r="AC73" i="1"/>
  <c r="AB73" i="1"/>
  <c r="Z73" i="1"/>
  <c r="Q73" i="1"/>
  <c r="AH72" i="1"/>
  <c r="AG72" i="1"/>
  <c r="AF72" i="1"/>
  <c r="AE72" i="1"/>
  <c r="AD72" i="1"/>
  <c r="AC72" i="1"/>
  <c r="AB72" i="1"/>
  <c r="Z72" i="1"/>
  <c r="Q72" i="1"/>
  <c r="AH71" i="1"/>
  <c r="AG71" i="1"/>
  <c r="AF71" i="1"/>
  <c r="AE71" i="1"/>
  <c r="AD71" i="1"/>
  <c r="AC71" i="1"/>
  <c r="AB71" i="1"/>
  <c r="Z71" i="1"/>
  <c r="Q71" i="1"/>
  <c r="AH70" i="1"/>
  <c r="AG70" i="1"/>
  <c r="AF70" i="1"/>
  <c r="AE70" i="1"/>
  <c r="AD70" i="1"/>
  <c r="AC70" i="1"/>
  <c r="AB70" i="1"/>
  <c r="Z70" i="1"/>
  <c r="Q70" i="1"/>
  <c r="AH69" i="1"/>
  <c r="AG69" i="1"/>
  <c r="AF69" i="1"/>
  <c r="AE69" i="1"/>
  <c r="AD69" i="1"/>
  <c r="AC69" i="1"/>
  <c r="AB69" i="1"/>
  <c r="Z69" i="1"/>
  <c r="Q69" i="1"/>
  <c r="X68" i="1"/>
  <c r="W68" i="1"/>
  <c r="W67" i="1" s="1"/>
  <c r="V68" i="1"/>
  <c r="V67" i="1" s="1"/>
  <c r="U68" i="1"/>
  <c r="U67" i="1" s="1"/>
  <c r="T68" i="1"/>
  <c r="T67" i="1" s="1"/>
  <c r="S68" i="1"/>
  <c r="R68" i="1"/>
  <c r="P68" i="1"/>
  <c r="S67" i="1"/>
  <c r="R67" i="1"/>
  <c r="P67" i="1"/>
  <c r="AH66" i="1"/>
  <c r="AG66" i="1"/>
  <c r="AF66" i="1"/>
  <c r="AE66" i="1"/>
  <c r="AD66" i="1"/>
  <c r="AC66" i="1"/>
  <c r="AB66" i="1"/>
  <c r="Z66" i="1"/>
  <c r="Q66" i="1"/>
  <c r="AH65" i="1"/>
  <c r="Z65" i="1"/>
  <c r="Q65" i="1"/>
  <c r="AD64" i="1"/>
  <c r="AC64" i="1"/>
  <c r="AB64" i="1"/>
  <c r="Z64" i="1"/>
  <c r="Q64" i="1"/>
  <c r="AD63" i="1"/>
  <c r="AC63" i="1"/>
  <c r="AB63" i="1"/>
  <c r="Z63" i="1"/>
  <c r="Q63" i="1"/>
  <c r="AD62" i="1"/>
  <c r="AC62" i="1"/>
  <c r="AB62" i="1"/>
  <c r="Z62" i="1"/>
  <c r="Q62" i="1"/>
  <c r="AD61" i="1"/>
  <c r="AC61" i="1"/>
  <c r="AB61" i="1"/>
  <c r="Z61" i="1"/>
  <c r="Q61" i="1"/>
  <c r="T60" i="1"/>
  <c r="S60" i="1"/>
  <c r="R60" i="1"/>
  <c r="P60" i="1"/>
  <c r="AH59" i="1"/>
  <c r="AG59" i="1"/>
  <c r="AF59" i="1"/>
  <c r="AE59" i="1"/>
  <c r="AD59" i="1"/>
  <c r="AC59" i="1"/>
  <c r="AB59" i="1"/>
  <c r="Z59" i="1"/>
  <c r="Q59" i="1"/>
  <c r="AH58" i="1"/>
  <c r="AG58" i="1"/>
  <c r="AF58" i="1"/>
  <c r="AE58" i="1"/>
  <c r="AD58" i="1"/>
  <c r="AC58" i="1"/>
  <c r="AB58" i="1"/>
  <c r="Z58" i="1"/>
  <c r="Q58" i="1"/>
  <c r="AH57" i="1"/>
  <c r="AG57" i="1"/>
  <c r="AF57" i="1"/>
  <c r="AE57" i="1"/>
  <c r="AD57" i="1"/>
  <c r="AC57" i="1"/>
  <c r="AB57" i="1"/>
  <c r="Z57" i="1"/>
  <c r="Q57" i="1"/>
  <c r="AH56" i="1"/>
  <c r="AG56" i="1"/>
  <c r="AF56" i="1"/>
  <c r="AE56" i="1"/>
  <c r="AD56" i="1"/>
  <c r="AC56" i="1"/>
  <c r="AB56" i="1"/>
  <c r="Z56" i="1"/>
  <c r="Q56" i="1"/>
  <c r="AH55" i="1"/>
  <c r="AG55" i="1"/>
  <c r="AF55" i="1"/>
  <c r="AE55" i="1"/>
  <c r="AD55" i="1"/>
  <c r="AC55" i="1"/>
  <c r="AB55" i="1"/>
  <c r="Z55" i="1"/>
  <c r="Q55" i="1"/>
  <c r="X54" i="1"/>
  <c r="W54" i="1"/>
  <c r="V54" i="1"/>
  <c r="U54" i="1"/>
  <c r="T54" i="1"/>
  <c r="S54" i="1"/>
  <c r="R54" i="1"/>
  <c r="P54" i="1"/>
  <c r="AH53" i="1"/>
  <c r="AG53" i="1"/>
  <c r="AF53" i="1"/>
  <c r="AE53" i="1"/>
  <c r="AD53" i="1"/>
  <c r="AC53" i="1"/>
  <c r="AB53" i="1"/>
  <c r="Z53" i="1"/>
  <c r="Q53" i="1"/>
  <c r="AH52" i="1"/>
  <c r="AG52" i="1"/>
  <c r="AF52" i="1"/>
  <c r="AE52" i="1"/>
  <c r="AD52" i="1"/>
  <c r="AC52" i="1"/>
  <c r="AB52" i="1"/>
  <c r="Z52" i="1"/>
  <c r="Q52" i="1"/>
  <c r="AH51" i="1"/>
  <c r="AG51" i="1"/>
  <c r="AF51" i="1"/>
  <c r="AE51" i="1"/>
  <c r="AD51" i="1"/>
  <c r="AC51" i="1"/>
  <c r="AB51" i="1"/>
  <c r="Z51" i="1"/>
  <c r="Q51" i="1"/>
  <c r="AH50" i="1"/>
  <c r="AG50" i="1"/>
  <c r="AF50" i="1"/>
  <c r="AE50" i="1"/>
  <c r="AD50" i="1"/>
  <c r="AC50" i="1"/>
  <c r="AB50" i="1"/>
  <c r="Z50" i="1"/>
  <c r="Q50" i="1"/>
  <c r="X49" i="1"/>
  <c r="W49" i="1"/>
  <c r="W48" i="1" s="1"/>
  <c r="V49" i="1"/>
  <c r="V48" i="1" s="1"/>
  <c r="U49" i="1"/>
  <c r="T49" i="1"/>
  <c r="S49" i="1"/>
  <c r="R49" i="1"/>
  <c r="P49" i="1"/>
  <c r="X48" i="1"/>
  <c r="S48" i="1"/>
  <c r="R48" i="1"/>
  <c r="P48" i="1"/>
  <c r="AH47" i="1"/>
  <c r="AG47" i="1"/>
  <c r="AF47" i="1"/>
  <c r="AE47" i="1"/>
  <c r="AD47" i="1"/>
  <c r="AC47" i="1"/>
  <c r="AB47" i="1"/>
  <c r="Z47" i="1"/>
  <c r="Q47" i="1"/>
  <c r="AH46" i="1"/>
  <c r="AG46" i="1"/>
  <c r="AF46" i="1"/>
  <c r="AE46" i="1"/>
  <c r="AD46" i="1"/>
  <c r="AC46" i="1"/>
  <c r="AB46" i="1"/>
  <c r="Z46" i="1"/>
  <c r="Q46" i="1"/>
  <c r="AH45" i="1"/>
  <c r="AG45" i="1"/>
  <c r="AF45" i="1"/>
  <c r="AE45" i="1"/>
  <c r="AD45" i="1"/>
  <c r="AC45" i="1"/>
  <c r="AB45" i="1"/>
  <c r="Z45" i="1"/>
  <c r="Q45" i="1"/>
  <c r="AH44" i="1"/>
  <c r="AG44" i="1"/>
  <c r="AF44" i="1"/>
  <c r="AE44" i="1"/>
  <c r="AD44" i="1"/>
  <c r="AC44" i="1"/>
  <c r="AB44" i="1"/>
  <c r="Z44" i="1"/>
  <c r="Q44" i="1"/>
  <c r="AH43" i="1"/>
  <c r="AG43" i="1"/>
  <c r="AF43" i="1"/>
  <c r="AE43" i="1"/>
  <c r="AD43" i="1"/>
  <c r="AC43" i="1"/>
  <c r="AB43" i="1"/>
  <c r="Z43" i="1"/>
  <c r="Q43" i="1"/>
  <c r="X42" i="1"/>
  <c r="W42" i="1"/>
  <c r="V42" i="1"/>
  <c r="U42" i="1"/>
  <c r="T42" i="1"/>
  <c r="S42" i="1"/>
  <c r="R42" i="1"/>
  <c r="P42" i="1"/>
  <c r="AH41" i="1"/>
  <c r="AG41" i="1"/>
  <c r="AF41" i="1"/>
  <c r="AE41" i="1"/>
  <c r="AD41" i="1"/>
  <c r="AC41" i="1"/>
  <c r="AB41" i="1"/>
  <c r="Z41" i="1"/>
  <c r="Q41" i="1"/>
  <c r="AH40" i="1"/>
  <c r="AG40" i="1"/>
  <c r="AF40" i="1"/>
  <c r="AE40" i="1"/>
  <c r="AD40" i="1"/>
  <c r="AC40" i="1"/>
  <c r="AB40" i="1"/>
  <c r="Z40" i="1"/>
  <c r="Q40" i="1"/>
  <c r="AH39" i="1"/>
  <c r="AG39" i="1"/>
  <c r="AF39" i="1"/>
  <c r="AE39" i="1"/>
  <c r="AD39" i="1"/>
  <c r="AC39" i="1"/>
  <c r="AB39" i="1"/>
  <c r="Z39" i="1"/>
  <c r="Q39" i="1"/>
  <c r="AH38" i="1"/>
  <c r="AG38" i="1"/>
  <c r="AF38" i="1"/>
  <c r="AE38" i="1"/>
  <c r="AD38" i="1"/>
  <c r="AC38" i="1"/>
  <c r="AB38" i="1"/>
  <c r="Z38" i="1"/>
  <c r="Q38" i="1"/>
  <c r="X37" i="1"/>
  <c r="W37" i="1"/>
  <c r="W36" i="1" s="1"/>
  <c r="V37" i="1"/>
  <c r="U37" i="1"/>
  <c r="T37" i="1"/>
  <c r="S37" i="1"/>
  <c r="R37" i="1"/>
  <c r="P37" i="1"/>
  <c r="P36" i="1" s="1"/>
  <c r="X36" i="1"/>
  <c r="X35" i="1" s="1"/>
  <c r="S36" i="1"/>
  <c r="E158" i="1"/>
  <c r="Z158" i="1" s="1"/>
  <c r="F157" i="1"/>
  <c r="F156" i="1"/>
  <c r="F155" i="1"/>
  <c r="AA155" i="1" s="1"/>
  <c r="M154" i="1"/>
  <c r="AH154" i="1" s="1"/>
  <c r="L154" i="1"/>
  <c r="K154" i="1"/>
  <c r="J154" i="1"/>
  <c r="I154" i="1"/>
  <c r="H154" i="1"/>
  <c r="AC154" i="1" s="1"/>
  <c r="G154" i="1"/>
  <c r="E154" i="1"/>
  <c r="E149" i="1"/>
  <c r="Z149" i="1" s="1"/>
  <c r="F145" i="1"/>
  <c r="F85" i="1" s="1"/>
  <c r="E140" i="1"/>
  <c r="E137" i="1"/>
  <c r="Z137" i="1" s="1"/>
  <c r="N134" i="1"/>
  <c r="E134" i="1"/>
  <c r="Z134" i="1" s="1"/>
  <c r="E131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AI97" i="1" s="1"/>
  <c r="E97" i="1"/>
  <c r="N94" i="1"/>
  <c r="AI94" i="1" s="1"/>
  <c r="E94" i="1"/>
  <c r="N91" i="1"/>
  <c r="AI91" i="1" s="1"/>
  <c r="E91" i="1"/>
  <c r="E90" i="1" s="1"/>
  <c r="N90" i="1"/>
  <c r="N85" i="1" s="1"/>
  <c r="E87" i="1"/>
  <c r="M85" i="1"/>
  <c r="L85" i="1"/>
  <c r="K85" i="1"/>
  <c r="J85" i="1"/>
  <c r="I85" i="1"/>
  <c r="H85" i="1"/>
  <c r="G85" i="1"/>
  <c r="AB85" i="1" s="1"/>
  <c r="E77" i="1"/>
  <c r="F76" i="1"/>
  <c r="F75" i="1"/>
  <c r="F74" i="1"/>
  <c r="AA74" i="1" s="1"/>
  <c r="F73" i="1"/>
  <c r="F72" i="1"/>
  <c r="F71" i="1"/>
  <c r="F70" i="1"/>
  <c r="AA70" i="1" s="1"/>
  <c r="F69" i="1"/>
  <c r="M68" i="1"/>
  <c r="L68" i="1"/>
  <c r="L67" i="1" s="1"/>
  <c r="K68" i="1"/>
  <c r="J68" i="1"/>
  <c r="AE68" i="1" s="1"/>
  <c r="I68" i="1"/>
  <c r="AD68" i="1" s="1"/>
  <c r="H68" i="1"/>
  <c r="H67" i="1" s="1"/>
  <c r="G68" i="1"/>
  <c r="AB68" i="1" s="1"/>
  <c r="E68" i="1"/>
  <c r="E67" i="1" s="1"/>
  <c r="M67" i="1"/>
  <c r="K67" i="1"/>
  <c r="I67" i="1"/>
  <c r="AD67" i="1" s="1"/>
  <c r="G67" i="1"/>
  <c r="F66" i="1"/>
  <c r="AA66" i="1" s="1"/>
  <c r="F65" i="1"/>
  <c r="F64" i="1"/>
  <c r="F63" i="1"/>
  <c r="AA63" i="1" s="1"/>
  <c r="F62" i="1"/>
  <c r="F61" i="1"/>
  <c r="I60" i="1"/>
  <c r="AD60" i="1" s="1"/>
  <c r="H60" i="1"/>
  <c r="G60" i="1"/>
  <c r="E60" i="1"/>
  <c r="F59" i="1"/>
  <c r="AA59" i="1" s="1"/>
  <c r="F58" i="1"/>
  <c r="F57" i="1"/>
  <c r="F56" i="1"/>
  <c r="F55" i="1"/>
  <c r="AA55" i="1" s="1"/>
  <c r="M54" i="1"/>
  <c r="AH54" i="1" s="1"/>
  <c r="L54" i="1"/>
  <c r="L48" i="1" s="1"/>
  <c r="K54" i="1"/>
  <c r="J54" i="1"/>
  <c r="J48" i="1" s="1"/>
  <c r="I54" i="1"/>
  <c r="H54" i="1"/>
  <c r="H48" i="1" s="1"/>
  <c r="G54" i="1"/>
  <c r="F54" i="1"/>
  <c r="E54" i="1"/>
  <c r="F53" i="1"/>
  <c r="F52" i="1"/>
  <c r="F51" i="1"/>
  <c r="AA51" i="1" s="1"/>
  <c r="F50" i="1"/>
  <c r="AA50" i="1" s="1"/>
  <c r="M49" i="1"/>
  <c r="L49" i="1"/>
  <c r="K49" i="1"/>
  <c r="K48" i="1" s="1"/>
  <c r="J49" i="1"/>
  <c r="AE49" i="1" s="1"/>
  <c r="I49" i="1"/>
  <c r="H49" i="1"/>
  <c r="G49" i="1"/>
  <c r="AB49" i="1" s="1"/>
  <c r="E49" i="1"/>
  <c r="M48" i="1"/>
  <c r="E48" i="1"/>
  <c r="F47" i="1"/>
  <c r="AA47" i="1" s="1"/>
  <c r="F46" i="1"/>
  <c r="AA46" i="1" s="1"/>
  <c r="F45" i="1"/>
  <c r="F44" i="1"/>
  <c r="F43" i="1"/>
  <c r="AA43" i="1" s="1"/>
  <c r="M42" i="1"/>
  <c r="AH42" i="1" s="1"/>
  <c r="L42" i="1"/>
  <c r="K42" i="1"/>
  <c r="J42" i="1"/>
  <c r="I42" i="1"/>
  <c r="H42" i="1"/>
  <c r="AC42" i="1" s="1"/>
  <c r="G42" i="1"/>
  <c r="E42" i="1"/>
  <c r="Z42" i="1" s="1"/>
  <c r="F41" i="1"/>
  <c r="F40" i="1"/>
  <c r="F39" i="1"/>
  <c r="F38" i="1"/>
  <c r="M37" i="1"/>
  <c r="L37" i="1"/>
  <c r="K37" i="1"/>
  <c r="J37" i="1"/>
  <c r="AE37" i="1" s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AB154" i="1" l="1"/>
  <c r="Z54" i="1"/>
  <c r="S35" i="1"/>
  <c r="S34" i="1" s="1"/>
  <c r="F33" i="6"/>
  <c r="Z154" i="1"/>
  <c r="P90" i="1"/>
  <c r="Z90" i="1" s="1"/>
  <c r="Z77" i="1"/>
  <c r="P35" i="1"/>
  <c r="Z35" i="1" s="1"/>
  <c r="H45" i="11"/>
  <c r="H46" i="11"/>
  <c r="H46" i="9"/>
  <c r="F45" i="2"/>
  <c r="L36" i="1"/>
  <c r="L35" i="1" s="1"/>
  <c r="L34" i="1" s="1"/>
  <c r="G48" i="1"/>
  <c r="AD37" i="1"/>
  <c r="AH37" i="1"/>
  <c r="AA40" i="1"/>
  <c r="AG42" i="1"/>
  <c r="AA45" i="1"/>
  <c r="AH48" i="1"/>
  <c r="AD49" i="1"/>
  <c r="AH49" i="1"/>
  <c r="AA53" i="1"/>
  <c r="Q54" i="1"/>
  <c r="AA54" i="1" s="1"/>
  <c r="AA58" i="1"/>
  <c r="AA69" i="1"/>
  <c r="Z87" i="1"/>
  <c r="Z130" i="1"/>
  <c r="H65" i="2"/>
  <c r="D64" i="2"/>
  <c r="H65" i="8"/>
  <c r="D64" i="8"/>
  <c r="D127" i="7"/>
  <c r="H127" i="7" s="1"/>
  <c r="H131" i="7"/>
  <c r="H106" i="5"/>
  <c r="M36" i="1"/>
  <c r="M35" i="1" s="1"/>
  <c r="M34" i="1" s="1"/>
  <c r="E130" i="1"/>
  <c r="E86" i="1" s="1"/>
  <c r="F154" i="1"/>
  <c r="AA41" i="1"/>
  <c r="Z48" i="1"/>
  <c r="Z49" i="1"/>
  <c r="U48" i="1"/>
  <c r="AE48" i="1" s="1"/>
  <c r="H34" i="2"/>
  <c r="D33" i="2"/>
  <c r="H33" i="2" s="1"/>
  <c r="H134" i="11"/>
  <c r="D127" i="11"/>
  <c r="E87" i="7"/>
  <c r="I88" i="7"/>
  <c r="F45" i="6"/>
  <c r="H45" i="6" s="1"/>
  <c r="H46" i="6"/>
  <c r="D64" i="3"/>
  <c r="H64" i="3" s="1"/>
  <c r="H65" i="3"/>
  <c r="F42" i="1"/>
  <c r="I48" i="1"/>
  <c r="I35" i="1" s="1"/>
  <c r="I34" i="1" s="1"/>
  <c r="F60" i="1"/>
  <c r="AC60" i="1"/>
  <c r="J67" i="1"/>
  <c r="AE67" i="1" s="1"/>
  <c r="U36" i="1"/>
  <c r="AB48" i="1"/>
  <c r="AF48" i="1"/>
  <c r="AB54" i="1"/>
  <c r="AF54" i="1"/>
  <c r="AC54" i="1"/>
  <c r="AA56" i="1"/>
  <c r="AC67" i="1"/>
  <c r="AC85" i="1"/>
  <c r="AG85" i="1"/>
  <c r="Z100" i="1"/>
  <c r="AI103" i="1"/>
  <c r="Z109" i="1"/>
  <c r="Z121" i="1"/>
  <c r="AF154" i="1"/>
  <c r="H128" i="2"/>
  <c r="D127" i="2"/>
  <c r="F45" i="10"/>
  <c r="H45" i="10" s="1"/>
  <c r="H46" i="10"/>
  <c r="H65" i="6"/>
  <c r="D64" i="6"/>
  <c r="H64" i="6" s="1"/>
  <c r="H97" i="5"/>
  <c r="K36" i="1"/>
  <c r="K35" i="1" s="1"/>
  <c r="K34" i="1" s="1"/>
  <c r="F67" i="1"/>
  <c r="AC36" i="1"/>
  <c r="AC37" i="1"/>
  <c r="AA39" i="1"/>
  <c r="AB42" i="1"/>
  <c r="AF42" i="1"/>
  <c r="AA44" i="1"/>
  <c r="AC48" i="1"/>
  <c r="AC49" i="1"/>
  <c r="AG48" i="1"/>
  <c r="AA52" i="1"/>
  <c r="AG54" i="1"/>
  <c r="AA57" i="1"/>
  <c r="AA61" i="1"/>
  <c r="AA64" i="1"/>
  <c r="AH68" i="1"/>
  <c r="X67" i="1"/>
  <c r="AH67" i="1" s="1"/>
  <c r="AA72" i="1"/>
  <c r="AA75" i="1"/>
  <c r="Z140" i="1"/>
  <c r="F32" i="7"/>
  <c r="D45" i="7"/>
  <c r="H45" i="7" s="1"/>
  <c r="H94" i="4"/>
  <c r="F45" i="3"/>
  <c r="H46" i="3"/>
  <c r="H131" i="3"/>
  <c r="AB60" i="1"/>
  <c r="AB67" i="1"/>
  <c r="AC68" i="1"/>
  <c r="AG67" i="1"/>
  <c r="AA71" i="1"/>
  <c r="AF85" i="1"/>
  <c r="Z94" i="1"/>
  <c r="Z103" i="1"/>
  <c r="Z112" i="1"/>
  <c r="Z124" i="1"/>
  <c r="AE154" i="1"/>
  <c r="H57" i="2"/>
  <c r="H131" i="2"/>
  <c r="H155" i="2"/>
  <c r="H112" i="11"/>
  <c r="H97" i="10"/>
  <c r="D127" i="10"/>
  <c r="H131" i="10"/>
  <c r="H34" i="9"/>
  <c r="H57" i="9"/>
  <c r="H121" i="9"/>
  <c r="H124" i="9"/>
  <c r="H127" i="9"/>
  <c r="H134" i="9"/>
  <c r="H57" i="8"/>
  <c r="H115" i="8"/>
  <c r="H124" i="8"/>
  <c r="H127" i="8"/>
  <c r="H103" i="7"/>
  <c r="H115" i="7"/>
  <c r="H118" i="7"/>
  <c r="H151" i="7"/>
  <c r="D127" i="6"/>
  <c r="H146" i="6"/>
  <c r="H84" i="5"/>
  <c r="F127" i="5"/>
  <c r="I91" i="4"/>
  <c r="I94" i="4"/>
  <c r="H112" i="4"/>
  <c r="D87" i="3"/>
  <c r="H91" i="3"/>
  <c r="H118" i="3"/>
  <c r="H155" i="3"/>
  <c r="Z60" i="1"/>
  <c r="AA62" i="1"/>
  <c r="AA65" i="1"/>
  <c r="Z68" i="1"/>
  <c r="AA73" i="1"/>
  <c r="AA76" i="1"/>
  <c r="AD85" i="1"/>
  <c r="AH85" i="1"/>
  <c r="Z91" i="1"/>
  <c r="Z97" i="1"/>
  <c r="Z106" i="1"/>
  <c r="Z118" i="1"/>
  <c r="AA85" i="1"/>
  <c r="AG154" i="1"/>
  <c r="AA156" i="1"/>
  <c r="H34" i="11"/>
  <c r="H100" i="11"/>
  <c r="F32" i="10"/>
  <c r="H88" i="10"/>
  <c r="H91" i="10"/>
  <c r="H109" i="10"/>
  <c r="H146" i="10"/>
  <c r="H94" i="8"/>
  <c r="H39" i="7"/>
  <c r="D64" i="7"/>
  <c r="H64" i="7" s="1"/>
  <c r="H155" i="7"/>
  <c r="F32" i="6"/>
  <c r="F31" i="6" s="1"/>
  <c r="H57" i="6"/>
  <c r="H97" i="6"/>
  <c r="H34" i="4"/>
  <c r="H51" i="4"/>
  <c r="I131" i="4"/>
  <c r="F33" i="3"/>
  <c r="D127" i="3"/>
  <c r="Q60" i="1"/>
  <c r="AA60" i="1" s="1"/>
  <c r="Z67" i="1"/>
  <c r="AE85" i="1"/>
  <c r="Z115" i="1"/>
  <c r="Z127" i="1"/>
  <c r="Z131" i="1"/>
  <c r="AI134" i="1"/>
  <c r="Q154" i="1"/>
  <c r="AA154" i="1" s="1"/>
  <c r="AA157" i="1"/>
  <c r="I88" i="2"/>
  <c r="H94" i="2"/>
  <c r="H100" i="2"/>
  <c r="H39" i="11"/>
  <c r="H91" i="11"/>
  <c r="H121" i="11"/>
  <c r="H151" i="11"/>
  <c r="I88" i="10"/>
  <c r="H115" i="10"/>
  <c r="H151" i="10"/>
  <c r="H74" i="9"/>
  <c r="I91" i="9"/>
  <c r="H100" i="9"/>
  <c r="H109" i="9"/>
  <c r="H112" i="9"/>
  <c r="H88" i="8"/>
  <c r="H109" i="8"/>
  <c r="H128" i="8"/>
  <c r="H131" i="8"/>
  <c r="H134" i="8"/>
  <c r="H137" i="8"/>
  <c r="E87" i="6"/>
  <c r="I91" i="6"/>
  <c r="I94" i="6"/>
  <c r="F127" i="6"/>
  <c r="H121" i="5"/>
  <c r="H91" i="4"/>
  <c r="H45" i="3"/>
  <c r="G82" i="3"/>
  <c r="G31" i="3" s="1"/>
  <c r="I100" i="3"/>
  <c r="F127" i="3"/>
  <c r="H137" i="3"/>
  <c r="G87" i="11"/>
  <c r="F87" i="11"/>
  <c r="F83" i="11" s="1"/>
  <c r="H87" i="8"/>
  <c r="I88" i="6"/>
  <c r="F87" i="6"/>
  <c r="F83" i="6" s="1"/>
  <c r="G83" i="3"/>
  <c r="H91" i="2"/>
  <c r="H103" i="11"/>
  <c r="H155" i="11"/>
  <c r="H106" i="11"/>
  <c r="F82" i="11"/>
  <c r="H64" i="11"/>
  <c r="H121" i="10"/>
  <c r="O77" i="1"/>
  <c r="H74" i="10"/>
  <c r="H155" i="9"/>
  <c r="H146" i="9"/>
  <c r="F83" i="8"/>
  <c r="H74" i="8"/>
  <c r="H64" i="8"/>
  <c r="H124" i="6"/>
  <c r="H74" i="6"/>
  <c r="F83" i="5"/>
  <c r="H155" i="4"/>
  <c r="H137" i="4"/>
  <c r="H121" i="3"/>
  <c r="H64" i="2"/>
  <c r="H146" i="2"/>
  <c r="H84" i="2"/>
  <c r="V36" i="1"/>
  <c r="Q42" i="1"/>
  <c r="AA42" i="1" s="1"/>
  <c r="R36" i="1"/>
  <c r="R35" i="1" s="1"/>
  <c r="F33" i="11"/>
  <c r="F32" i="11" s="1"/>
  <c r="H34" i="10"/>
  <c r="F33" i="8"/>
  <c r="F32" i="8" s="1"/>
  <c r="H34" i="5"/>
  <c r="H33" i="4"/>
  <c r="E36" i="1"/>
  <c r="E35" i="1" s="1"/>
  <c r="AB37" i="1"/>
  <c r="AA38" i="1"/>
  <c r="Z37" i="1"/>
  <c r="D83" i="7"/>
  <c r="H94" i="10"/>
  <c r="D87" i="10"/>
  <c r="G83" i="9"/>
  <c r="G31" i="9"/>
  <c r="H33" i="5"/>
  <c r="D32" i="10"/>
  <c r="H33" i="10"/>
  <c r="F33" i="9"/>
  <c r="F32" i="9" s="1"/>
  <c r="H39" i="9"/>
  <c r="D83" i="8"/>
  <c r="H83" i="8" s="1"/>
  <c r="I91" i="11"/>
  <c r="E87" i="11"/>
  <c r="D64" i="10"/>
  <c r="H64" i="10" s="1"/>
  <c r="H65" i="10"/>
  <c r="G82" i="11"/>
  <c r="H97" i="9"/>
  <c r="D83" i="9"/>
  <c r="D33" i="6"/>
  <c r="H34" i="6"/>
  <c r="H84" i="7"/>
  <c r="I88" i="5"/>
  <c r="E87" i="5"/>
  <c r="F32" i="2"/>
  <c r="H46" i="8"/>
  <c r="D45" i="8"/>
  <c r="H45" i="8" s="1"/>
  <c r="H91" i="7"/>
  <c r="H88" i="6"/>
  <c r="D87" i="6"/>
  <c r="H87" i="4"/>
  <c r="E82" i="6"/>
  <c r="G31" i="5"/>
  <c r="G83" i="5"/>
  <c r="D32" i="11"/>
  <c r="E82" i="7"/>
  <c r="I87" i="7"/>
  <c r="F82" i="6"/>
  <c r="H84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D83" i="2" s="1"/>
  <c r="F127" i="10"/>
  <c r="H127" i="10" s="1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D32" i="5" s="1"/>
  <c r="H46" i="5"/>
  <c r="H137" i="11"/>
  <c r="D33" i="9"/>
  <c r="H51" i="8"/>
  <c r="I88" i="8"/>
  <c r="H97" i="8"/>
  <c r="H97" i="7"/>
  <c r="F32" i="5"/>
  <c r="F45" i="5"/>
  <c r="H124" i="5"/>
  <c r="H146" i="5"/>
  <c r="I88" i="4"/>
  <c r="H84" i="3"/>
  <c r="I88" i="3"/>
  <c r="H94" i="3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D83" i="4" s="1"/>
  <c r="H88" i="3"/>
  <c r="F87" i="3"/>
  <c r="H87" i="3" s="1"/>
  <c r="H106" i="3"/>
  <c r="AF36" i="1"/>
  <c r="V35" i="1"/>
  <c r="AG36" i="1"/>
  <c r="W35" i="1"/>
  <c r="AF67" i="1"/>
  <c r="AH35" i="1"/>
  <c r="X34" i="1"/>
  <c r="AH34" i="1" s="1"/>
  <c r="U35" i="1"/>
  <c r="AI85" i="1"/>
  <c r="AI86" i="1" s="1"/>
  <c r="Y34" i="1"/>
  <c r="Y86" i="1"/>
  <c r="AH36" i="1"/>
  <c r="AD42" i="1"/>
  <c r="AD54" i="1"/>
  <c r="AF68" i="1"/>
  <c r="AD154" i="1"/>
  <c r="AG68" i="1"/>
  <c r="Q37" i="1"/>
  <c r="AA37" i="1" s="1"/>
  <c r="Q49" i="1"/>
  <c r="Q68" i="1"/>
  <c r="AA145" i="1"/>
  <c r="R34" i="1"/>
  <c r="T36" i="1"/>
  <c r="T48" i="1"/>
  <c r="AI90" i="1"/>
  <c r="AF37" i="1"/>
  <c r="AF49" i="1"/>
  <c r="AC35" i="1"/>
  <c r="AE42" i="1"/>
  <c r="AE54" i="1"/>
  <c r="AG37" i="1"/>
  <c r="AG49" i="1"/>
  <c r="N86" i="1"/>
  <c r="N34" i="1"/>
  <c r="F48" i="1"/>
  <c r="H35" i="1"/>
  <c r="H34" i="1" s="1"/>
  <c r="AC34" i="1" s="1"/>
  <c r="J36" i="1"/>
  <c r="J35" i="1" s="1"/>
  <c r="J34" i="1" s="1"/>
  <c r="F68" i="1"/>
  <c r="F49" i="1"/>
  <c r="E85" i="1"/>
  <c r="E34" i="1" s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Q67" i="1" l="1"/>
  <c r="AA67" i="1" s="1"/>
  <c r="F32" i="3"/>
  <c r="H33" i="11"/>
  <c r="P86" i="1"/>
  <c r="Z86" i="1" s="1"/>
  <c r="P85" i="1"/>
  <c r="P34" i="1" s="1"/>
  <c r="Z34" i="1" s="1"/>
  <c r="F31" i="10"/>
  <c r="D26" i="10" s="1"/>
  <c r="H127" i="2"/>
  <c r="AA68" i="1"/>
  <c r="D82" i="4"/>
  <c r="F83" i="2"/>
  <c r="AA49" i="1"/>
  <c r="AE36" i="1"/>
  <c r="F83" i="10"/>
  <c r="H127" i="6"/>
  <c r="AI34" i="1"/>
  <c r="H83" i="11"/>
  <c r="F31" i="11"/>
  <c r="D26" i="11" s="1"/>
  <c r="H82" i="11"/>
  <c r="F31" i="5"/>
  <c r="F31" i="8"/>
  <c r="D26" i="8" s="1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31" i="5" s="1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D26" i="6"/>
  <c r="O36" i="1"/>
  <c r="O130" i="1"/>
  <c r="D130" i="1"/>
  <c r="D36" i="1"/>
  <c r="D67" i="1"/>
  <c r="D48" i="1"/>
  <c r="D90" i="1"/>
  <c r="O48" i="1"/>
  <c r="Z85" i="1" l="1"/>
  <c r="H31" i="10"/>
  <c r="H31" i="11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<sst xmlns="http://schemas.openxmlformats.org/spreadsheetml/2006/main" count="2981" uniqueCount="266">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</sst>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3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3" fillId="2" borderId="0" xfId="0" applyFont="1" applyFill="1" applyAlignment="1" applyProtection="1">
      <alignment vertical="center" shrinkToFit="1"/>
      <protection hidden="1"/>
    </xf>
    <xf numFmtId="0" fontId="13" fillId="2" borderId="0" xfId="0" applyFont="1" applyFill="1" applyProtection="1">
      <protection hidden="1"/>
    </xf>
    <xf numFmtId="0" fontId="25" fillId="2" borderId="0" xfId="0" applyFont="1" applyFill="1"/>
    <xf numFmtId="0" fontId="19" fillId="2" borderId="0" xfId="0" applyFont="1" applyFill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67" zoomScale="70" zoomScaleNormal="70" workbookViewId="0">
      <selection activeCell="J93" sqref="J93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86" t="s">
        <v>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27">
        <v>2019</v>
      </c>
    </row>
    <row r="3" spans="1:37" ht="18" customHeight="1" x14ac:dyDescent="0.25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27">
        <v>2018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27">
        <v>2017</v>
      </c>
    </row>
    <row r="5" spans="1:37" ht="15.75" customHeight="1" x14ac:dyDescent="0.25">
      <c r="A5" s="7" t="s">
        <v>3</v>
      </c>
      <c r="B5" s="7"/>
      <c r="C5" s="7"/>
      <c r="D5" s="7"/>
      <c r="E5" s="288" t="s">
        <v>4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27">
        <v>2016</v>
      </c>
    </row>
    <row r="6" spans="1:37" x14ac:dyDescent="0.25">
      <c r="A6" s="2" t="s">
        <v>6</v>
      </c>
      <c r="B6" s="2"/>
      <c r="C6" s="2"/>
      <c r="D6" s="2"/>
      <c r="E6" s="289" t="s">
        <v>265</v>
      </c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28">
        <v>2015</v>
      </c>
    </row>
    <row r="7" spans="1:37" x14ac:dyDescent="0.25">
      <c r="A7" s="2" t="s">
        <v>8</v>
      </c>
      <c r="B7" s="2"/>
      <c r="C7" s="2"/>
      <c r="D7" s="2"/>
      <c r="E7" s="289" t="s">
        <v>5</v>
      </c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29">
        <v>2014</v>
      </c>
    </row>
    <row r="8" spans="1:37" x14ac:dyDescent="0.25">
      <c r="A8" s="2" t="s">
        <v>9</v>
      </c>
      <c r="B8" s="2"/>
      <c r="C8" s="2"/>
      <c r="D8" s="2"/>
      <c r="E8" s="281">
        <v>44565</v>
      </c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30">
        <v>2013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31">
        <v>2012</v>
      </c>
    </row>
    <row r="10" spans="1:37" x14ac:dyDescent="0.25">
      <c r="A10" s="21"/>
      <c r="B10" s="1"/>
      <c r="C10" s="23"/>
      <c r="D10" s="23"/>
      <c r="E10" s="283">
        <v>2021</v>
      </c>
      <c r="F10" s="283"/>
      <c r="G10" s="283"/>
      <c r="H10" s="284" t="s">
        <v>11</v>
      </c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31">
        <v>2011</v>
      </c>
    </row>
    <row r="11" spans="1:37" x14ac:dyDescent="0.25">
      <c r="A11" s="21"/>
      <c r="B11" s="1"/>
      <c r="C11" s="23"/>
      <c r="D11" s="23"/>
      <c r="E11" s="285" t="s">
        <v>37</v>
      </c>
      <c r="F11" s="285"/>
      <c r="G11" s="285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31">
        <v>2010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</row>
    <row r="17" spans="1:36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</row>
    <row r="18" spans="1:36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</row>
    <row r="19" spans="1:36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</row>
    <row r="20" spans="1:36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6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6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6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6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6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2535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6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291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6" x14ac:dyDescent="0.25">
      <c r="A27" s="57" t="s">
        <v>40</v>
      </c>
      <c r="B27" s="9"/>
      <c r="C27" s="9"/>
      <c r="D27" s="9"/>
      <c r="E27" s="56">
        <f>(P34)</f>
        <v>2535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6" x14ac:dyDescent="0.25">
      <c r="A28" s="57" t="s">
        <v>41</v>
      </c>
      <c r="B28" s="9"/>
      <c r="C28" s="9"/>
      <c r="D28" s="9"/>
      <c r="E28" s="56">
        <f>(Q34)</f>
        <v>291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6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6" x14ac:dyDescent="0.25">
      <c r="A30" s="266" t="s">
        <v>42</v>
      </c>
      <c r="B30" s="266"/>
      <c r="C30" s="267"/>
      <c r="D30" s="196"/>
      <c r="E30" s="266"/>
      <c r="F30" s="266"/>
      <c r="G30" s="266"/>
      <c r="H30" s="266"/>
      <c r="I30" s="266"/>
      <c r="J30" s="266"/>
      <c r="K30" s="266"/>
      <c r="L30" s="266"/>
      <c r="M30" s="266"/>
      <c r="N30" s="267"/>
      <c r="O30" s="196"/>
      <c r="P30" s="266" t="s">
        <v>43</v>
      </c>
      <c r="Q30" s="266"/>
      <c r="R30" s="266"/>
      <c r="S30" s="266"/>
      <c r="T30" s="266"/>
      <c r="U30" s="266"/>
      <c r="V30" s="266"/>
      <c r="W30" s="266"/>
      <c r="X30" s="266"/>
      <c r="Y30" s="267"/>
      <c r="Z30" s="266" t="s">
        <v>44</v>
      </c>
      <c r="AA30" s="266"/>
      <c r="AB30" s="266"/>
      <c r="AC30" s="266"/>
      <c r="AD30" s="266"/>
      <c r="AE30" s="266"/>
      <c r="AF30" s="266"/>
      <c r="AG30" s="266"/>
      <c r="AH30" s="266"/>
      <c r="AI30" s="267"/>
      <c r="AJ30" s="18"/>
    </row>
    <row r="31" spans="1:36" ht="15" customHeight="1" x14ac:dyDescent="0.25">
      <c r="A31" s="268" t="s">
        <v>45</v>
      </c>
      <c r="B31" s="49"/>
      <c r="C31" s="49"/>
      <c r="D31" s="250" t="s">
        <v>46</v>
      </c>
      <c r="E31" s="271" t="s">
        <v>47</v>
      </c>
      <c r="F31" s="274" t="s">
        <v>48</v>
      </c>
      <c r="G31" s="275"/>
      <c r="H31" s="275"/>
      <c r="I31" s="275"/>
      <c r="J31" s="275"/>
      <c r="K31" s="275"/>
      <c r="L31" s="275"/>
      <c r="M31" s="276"/>
      <c r="N31" s="260" t="s">
        <v>49</v>
      </c>
      <c r="O31" s="250" t="s">
        <v>46</v>
      </c>
      <c r="P31" s="271" t="s">
        <v>50</v>
      </c>
      <c r="Q31" s="274" t="s">
        <v>48</v>
      </c>
      <c r="R31" s="275"/>
      <c r="S31" s="275"/>
      <c r="T31" s="275"/>
      <c r="U31" s="275"/>
      <c r="V31" s="275"/>
      <c r="W31" s="278"/>
      <c r="X31" s="52"/>
      <c r="Y31" s="250" t="s">
        <v>49</v>
      </c>
      <c r="Z31" s="250" t="s">
        <v>51</v>
      </c>
      <c r="AA31" s="257" t="s">
        <v>48</v>
      </c>
      <c r="AB31" s="258"/>
      <c r="AC31" s="258"/>
      <c r="AD31" s="258"/>
      <c r="AE31" s="258"/>
      <c r="AF31" s="258"/>
      <c r="AG31" s="258"/>
      <c r="AH31" s="259"/>
      <c r="AI31" s="250" t="s">
        <v>49</v>
      </c>
      <c r="AJ31" s="18"/>
    </row>
    <row r="32" spans="1:36" ht="15" customHeight="1" x14ac:dyDescent="0.25">
      <c r="A32" s="269"/>
      <c r="B32" s="280" t="s">
        <v>52</v>
      </c>
      <c r="C32" s="280" t="s">
        <v>53</v>
      </c>
      <c r="D32" s="262"/>
      <c r="E32" s="272"/>
      <c r="F32" s="262" t="s">
        <v>54</v>
      </c>
      <c r="G32" s="264" t="s">
        <v>55</v>
      </c>
      <c r="H32" s="265"/>
      <c r="I32" s="282"/>
      <c r="J32" s="264" t="s">
        <v>56</v>
      </c>
      <c r="K32" s="265"/>
      <c r="L32" s="265"/>
      <c r="M32" s="250" t="s">
        <v>57</v>
      </c>
      <c r="N32" s="277"/>
      <c r="O32" s="262"/>
      <c r="P32" s="272"/>
      <c r="Q32" s="250" t="s">
        <v>58</v>
      </c>
      <c r="R32" s="257" t="s">
        <v>55</v>
      </c>
      <c r="S32" s="258"/>
      <c r="T32" s="259"/>
      <c r="U32" s="257" t="s">
        <v>56</v>
      </c>
      <c r="V32" s="258"/>
      <c r="W32" s="258"/>
      <c r="X32" s="250" t="s">
        <v>59</v>
      </c>
      <c r="Y32" s="262"/>
      <c r="Z32" s="262"/>
      <c r="AA32" s="260" t="s">
        <v>60</v>
      </c>
      <c r="AB32" s="257" t="s">
        <v>55</v>
      </c>
      <c r="AC32" s="258"/>
      <c r="AD32" s="259"/>
      <c r="AE32" s="257" t="s">
        <v>56</v>
      </c>
      <c r="AF32" s="258"/>
      <c r="AG32" s="258"/>
      <c r="AH32" s="250" t="s">
        <v>59</v>
      </c>
      <c r="AI32" s="262"/>
      <c r="AJ32" s="18"/>
    </row>
    <row r="33" spans="1:36" ht="41.25" customHeight="1" x14ac:dyDescent="0.25">
      <c r="A33" s="270"/>
      <c r="B33" s="250"/>
      <c r="C33" s="250"/>
      <c r="D33" s="251"/>
      <c r="E33" s="273"/>
      <c r="F33" s="251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62"/>
      <c r="N33" s="261"/>
      <c r="O33" s="251"/>
      <c r="P33" s="273"/>
      <c r="Q33" s="251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1"/>
      <c r="Y33" s="279"/>
      <c r="Z33" s="263"/>
      <c r="AA33" s="261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1"/>
      <c r="AI33" s="279"/>
      <c r="AJ33" s="18"/>
    </row>
    <row r="34" spans="1:36" ht="15.75" customHeight="1" x14ac:dyDescent="0.25">
      <c r="A34" s="252" t="s">
        <v>33</v>
      </c>
      <c r="B34" s="252"/>
      <c r="C34" s="253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2535</v>
      </c>
      <c r="P34" s="97">
        <f>SUM(P35,P67,P77,P85,P149,P154,P158)</f>
        <v>2535</v>
      </c>
      <c r="Q34" s="148">
        <f>SUM(Q35,Q67,Q85,Q154)</f>
        <v>291</v>
      </c>
      <c r="R34" s="148">
        <f t="shared" ref="R34:X34" si="1">SUM(R35,R67,R145,R154)</f>
        <v>16</v>
      </c>
      <c r="S34" s="148">
        <f t="shared" si="1"/>
        <v>25</v>
      </c>
      <c r="T34" s="148">
        <f t="shared" si="1"/>
        <v>40</v>
      </c>
      <c r="U34" s="148">
        <f t="shared" si="1"/>
        <v>15</v>
      </c>
      <c r="V34" s="148">
        <f t="shared" si="1"/>
        <v>44</v>
      </c>
      <c r="W34" s="148">
        <f t="shared" si="1"/>
        <v>118</v>
      </c>
      <c r="X34" s="148">
        <f t="shared" si="1"/>
        <v>33</v>
      </c>
      <c r="Y34" s="95">
        <f>Y85</f>
        <v>134</v>
      </c>
      <c r="Z34" s="148">
        <f t="shared" ref="Z34:AI49" si="2">SUM(E34,P34)</f>
        <v>2535</v>
      </c>
      <c r="AA34" s="96">
        <f t="shared" si="2"/>
        <v>291</v>
      </c>
      <c r="AB34" s="96">
        <f t="shared" si="2"/>
        <v>16</v>
      </c>
      <c r="AC34" s="96">
        <f t="shared" si="2"/>
        <v>25</v>
      </c>
      <c r="AD34" s="96">
        <f t="shared" si="2"/>
        <v>40</v>
      </c>
      <c r="AE34" s="96">
        <f t="shared" si="2"/>
        <v>15</v>
      </c>
      <c r="AF34" s="96">
        <f t="shared" si="2"/>
        <v>44</v>
      </c>
      <c r="AG34" s="96">
        <f t="shared" si="2"/>
        <v>118</v>
      </c>
      <c r="AH34" s="96">
        <f t="shared" si="2"/>
        <v>33</v>
      </c>
      <c r="AI34" s="96">
        <f t="shared" si="2"/>
        <v>134</v>
      </c>
      <c r="AJ34" s="59"/>
    </row>
    <row r="35" spans="1:36" ht="25.5" customHeight="1" x14ac:dyDescent="0.25">
      <c r="A35" s="249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230</v>
      </c>
      <c r="P35" s="98">
        <f>SUM(P36,P48,P60,P65,P66)</f>
        <v>230</v>
      </c>
      <c r="Q35" s="152">
        <f t="shared" ref="Q35:Q59" si="4">SUM(R35:X35)</f>
        <v>232</v>
      </c>
      <c r="R35" s="152">
        <f>SUM(R36,R48,R60,R66)</f>
        <v>3</v>
      </c>
      <c r="S35" s="152">
        <f>SUM(S36,S48,S60,S66)</f>
        <v>17</v>
      </c>
      <c r="T35" s="152">
        <f>SUM(T36,T48,T60,T66)</f>
        <v>35</v>
      </c>
      <c r="U35" s="152">
        <f>SUM(U36,U48,U66)</f>
        <v>2</v>
      </c>
      <c r="V35" s="152">
        <f>SUM(V36,V48,V66)</f>
        <v>36</v>
      </c>
      <c r="W35" s="152">
        <f>SUM(W36,W48,W66)</f>
        <v>113</v>
      </c>
      <c r="X35" s="152">
        <f>SUM(X36,X48,X65,X66)</f>
        <v>26</v>
      </c>
      <c r="Y35" s="215"/>
      <c r="Z35" s="106">
        <f t="shared" si="2"/>
        <v>230</v>
      </c>
      <c r="AA35" s="153">
        <f t="shared" si="2"/>
        <v>232</v>
      </c>
      <c r="AB35" s="153">
        <f t="shared" si="2"/>
        <v>3</v>
      </c>
      <c r="AC35" s="153">
        <f t="shared" si="2"/>
        <v>17</v>
      </c>
      <c r="AD35" s="153">
        <f t="shared" si="2"/>
        <v>35</v>
      </c>
      <c r="AE35" s="153">
        <f t="shared" si="2"/>
        <v>2</v>
      </c>
      <c r="AF35" s="153">
        <f t="shared" si="2"/>
        <v>36</v>
      </c>
      <c r="AG35" s="153">
        <f t="shared" si="2"/>
        <v>113</v>
      </c>
      <c r="AH35" s="153">
        <f t="shared" si="2"/>
        <v>26</v>
      </c>
      <c r="AI35" s="51"/>
      <c r="AJ35" s="18"/>
    </row>
    <row r="36" spans="1:36" x14ac:dyDescent="0.25">
      <c r="A36" s="249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51</v>
      </c>
      <c r="P36" s="157">
        <f>SUM(P37,P42)</f>
        <v>51</v>
      </c>
      <c r="Q36" s="157">
        <f t="shared" si="4"/>
        <v>53</v>
      </c>
      <c r="R36" s="157">
        <f t="shared" ref="R36:X36" si="6">SUM(R37,R42)</f>
        <v>1</v>
      </c>
      <c r="S36" s="157">
        <f t="shared" si="6"/>
        <v>0</v>
      </c>
      <c r="T36" s="157">
        <f t="shared" si="6"/>
        <v>2</v>
      </c>
      <c r="U36" s="157">
        <f t="shared" si="6"/>
        <v>1</v>
      </c>
      <c r="V36" s="157">
        <f t="shared" si="6"/>
        <v>13</v>
      </c>
      <c r="W36" s="157">
        <f t="shared" si="6"/>
        <v>32</v>
      </c>
      <c r="X36" s="157">
        <f t="shared" si="6"/>
        <v>4</v>
      </c>
      <c r="Y36" s="215"/>
      <c r="Z36" s="158">
        <f t="shared" si="2"/>
        <v>51</v>
      </c>
      <c r="AA36" s="158">
        <f t="shared" si="2"/>
        <v>53</v>
      </c>
      <c r="AB36" s="158">
        <f t="shared" si="2"/>
        <v>1</v>
      </c>
      <c r="AC36" s="158">
        <f t="shared" si="2"/>
        <v>0</v>
      </c>
      <c r="AD36" s="158">
        <f t="shared" si="2"/>
        <v>2</v>
      </c>
      <c r="AE36" s="158">
        <f t="shared" si="2"/>
        <v>1</v>
      </c>
      <c r="AF36" s="158">
        <f t="shared" si="2"/>
        <v>13</v>
      </c>
      <c r="AG36" s="158">
        <f t="shared" si="2"/>
        <v>32</v>
      </c>
      <c r="AH36" s="158">
        <f t="shared" si="2"/>
        <v>4</v>
      </c>
      <c r="AI36" s="159"/>
      <c r="AJ36" s="18"/>
    </row>
    <row r="37" spans="1:36" x14ac:dyDescent="0.25">
      <c r="A37" s="249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39</v>
      </c>
      <c r="P37" s="105">
        <f>SUM(P38:P41)</f>
        <v>39</v>
      </c>
      <c r="Q37" s="162">
        <f t="shared" si="4"/>
        <v>41</v>
      </c>
      <c r="R37" s="162">
        <f t="shared" ref="R37:X37" si="8">SUM(R38:R41)</f>
        <v>0</v>
      </c>
      <c r="S37" s="162">
        <f t="shared" si="8"/>
        <v>0</v>
      </c>
      <c r="T37" s="162">
        <f t="shared" si="8"/>
        <v>1</v>
      </c>
      <c r="U37" s="162">
        <f t="shared" si="8"/>
        <v>0</v>
      </c>
      <c r="V37" s="162">
        <f t="shared" si="8"/>
        <v>11</v>
      </c>
      <c r="W37" s="162">
        <f t="shared" si="8"/>
        <v>26</v>
      </c>
      <c r="X37" s="162">
        <f t="shared" si="8"/>
        <v>3</v>
      </c>
      <c r="Y37" s="154"/>
      <c r="Z37" s="163">
        <f t="shared" si="2"/>
        <v>39</v>
      </c>
      <c r="AA37" s="163">
        <f t="shared" si="2"/>
        <v>41</v>
      </c>
      <c r="AB37" s="163">
        <f t="shared" si="2"/>
        <v>0</v>
      </c>
      <c r="AC37" s="163">
        <f t="shared" si="2"/>
        <v>0</v>
      </c>
      <c r="AD37" s="163">
        <f t="shared" si="2"/>
        <v>1</v>
      </c>
      <c r="AE37" s="163">
        <f t="shared" si="2"/>
        <v>0</v>
      </c>
      <c r="AF37" s="163">
        <f t="shared" si="2"/>
        <v>11</v>
      </c>
      <c r="AG37" s="163">
        <f t="shared" si="2"/>
        <v>26</v>
      </c>
      <c r="AH37" s="163">
        <f t="shared" si="2"/>
        <v>3</v>
      </c>
      <c r="AI37" s="219"/>
      <c r="AJ37" s="18"/>
    </row>
    <row r="38" spans="1:36" x14ac:dyDescent="0.25">
      <c r="A38" s="249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31</v>
      </c>
      <c r="P38" s="88">
        <v>31</v>
      </c>
      <c r="Q38" s="207">
        <f t="shared" si="4"/>
        <v>33</v>
      </c>
      <c r="R38" s="165">
        <v>0</v>
      </c>
      <c r="S38" s="165">
        <v>0</v>
      </c>
      <c r="T38" s="165">
        <v>1</v>
      </c>
      <c r="U38" s="165">
        <v>0</v>
      </c>
      <c r="V38" s="165">
        <v>11</v>
      </c>
      <c r="W38" s="165">
        <v>19</v>
      </c>
      <c r="X38" s="165">
        <v>2</v>
      </c>
      <c r="Y38" s="215"/>
      <c r="Z38" s="163">
        <f t="shared" si="2"/>
        <v>31</v>
      </c>
      <c r="AA38" s="163">
        <f t="shared" si="2"/>
        <v>33</v>
      </c>
      <c r="AB38" s="163">
        <f t="shared" si="2"/>
        <v>0</v>
      </c>
      <c r="AC38" s="163">
        <f t="shared" si="2"/>
        <v>0</v>
      </c>
      <c r="AD38" s="163">
        <f t="shared" si="2"/>
        <v>1</v>
      </c>
      <c r="AE38" s="163">
        <f t="shared" si="2"/>
        <v>0</v>
      </c>
      <c r="AF38" s="163">
        <f t="shared" si="2"/>
        <v>11</v>
      </c>
      <c r="AG38" s="163">
        <f t="shared" si="2"/>
        <v>19</v>
      </c>
      <c r="AH38" s="188">
        <f t="shared" si="2"/>
        <v>2</v>
      </c>
      <c r="AI38" s="217"/>
      <c r="AJ38" s="18"/>
    </row>
    <row r="39" spans="1:36" x14ac:dyDescent="0.25">
      <c r="A39" s="249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3</v>
      </c>
      <c r="P39" s="88">
        <v>3</v>
      </c>
      <c r="Q39" s="207">
        <f t="shared" si="4"/>
        <v>3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3</v>
      </c>
      <c r="X39" s="165">
        <v>0</v>
      </c>
      <c r="Y39" s="215"/>
      <c r="Z39" s="163">
        <f t="shared" si="2"/>
        <v>3</v>
      </c>
      <c r="AA39" s="163">
        <f t="shared" si="2"/>
        <v>3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3</v>
      </c>
      <c r="AH39" s="188">
        <f t="shared" si="2"/>
        <v>0</v>
      </c>
      <c r="AI39" s="217"/>
      <c r="AJ39" s="18"/>
    </row>
    <row r="40" spans="1:36" x14ac:dyDescent="0.25">
      <c r="A40" s="249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4</v>
      </c>
      <c r="P40" s="88">
        <v>4</v>
      </c>
      <c r="Q40" s="207">
        <f t="shared" si="4"/>
        <v>4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165">
        <v>3</v>
      </c>
      <c r="X40" s="165">
        <v>1</v>
      </c>
      <c r="Y40" s="154"/>
      <c r="Z40" s="163">
        <f t="shared" si="2"/>
        <v>4</v>
      </c>
      <c r="AA40" s="163">
        <f t="shared" si="2"/>
        <v>4</v>
      </c>
      <c r="AB40" s="163">
        <f t="shared" si="2"/>
        <v>0</v>
      </c>
      <c r="AC40" s="163">
        <f t="shared" si="2"/>
        <v>0</v>
      </c>
      <c r="AD40" s="163">
        <f t="shared" si="2"/>
        <v>0</v>
      </c>
      <c r="AE40" s="163">
        <f t="shared" si="2"/>
        <v>0</v>
      </c>
      <c r="AF40" s="163">
        <f t="shared" si="2"/>
        <v>0</v>
      </c>
      <c r="AG40" s="163">
        <f t="shared" si="2"/>
        <v>3</v>
      </c>
      <c r="AH40" s="188">
        <f t="shared" si="2"/>
        <v>1</v>
      </c>
      <c r="AI40" s="217"/>
      <c r="AJ40" s="18"/>
    </row>
    <row r="41" spans="1:36" x14ac:dyDescent="0.25">
      <c r="A41" s="249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1</v>
      </c>
      <c r="P41" s="88">
        <v>1</v>
      </c>
      <c r="Q41" s="207">
        <f t="shared" si="4"/>
        <v>1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1</v>
      </c>
      <c r="X41" s="165">
        <v>0</v>
      </c>
      <c r="Y41" s="159"/>
      <c r="Z41" s="163">
        <f t="shared" si="2"/>
        <v>1</v>
      </c>
      <c r="AA41" s="163">
        <f t="shared" si="2"/>
        <v>1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1</v>
      </c>
      <c r="AH41" s="188">
        <f t="shared" si="2"/>
        <v>0</v>
      </c>
      <c r="AI41" s="217"/>
      <c r="AJ41" s="18"/>
    </row>
    <row r="42" spans="1:36" x14ac:dyDescent="0.25">
      <c r="A42" s="249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12</v>
      </c>
      <c r="P42" s="99">
        <f>SUM(P43:P47)</f>
        <v>12</v>
      </c>
      <c r="Q42" s="166">
        <f t="shared" si="4"/>
        <v>12</v>
      </c>
      <c r="R42" s="166">
        <f t="shared" ref="R42:X42" si="10">SUM(R43:R47)</f>
        <v>1</v>
      </c>
      <c r="S42" s="166">
        <f t="shared" si="10"/>
        <v>0</v>
      </c>
      <c r="T42" s="166">
        <f t="shared" si="10"/>
        <v>1</v>
      </c>
      <c r="U42" s="166">
        <f t="shared" si="10"/>
        <v>1</v>
      </c>
      <c r="V42" s="166">
        <f t="shared" si="10"/>
        <v>2</v>
      </c>
      <c r="W42" s="166">
        <f t="shared" si="10"/>
        <v>6</v>
      </c>
      <c r="X42" s="166">
        <f t="shared" si="10"/>
        <v>1</v>
      </c>
      <c r="Y42" s="219"/>
      <c r="Z42" s="163">
        <f t="shared" si="2"/>
        <v>12</v>
      </c>
      <c r="AA42" s="163">
        <f t="shared" si="2"/>
        <v>12</v>
      </c>
      <c r="AB42" s="163">
        <f t="shared" si="2"/>
        <v>1</v>
      </c>
      <c r="AC42" s="163">
        <f t="shared" si="2"/>
        <v>0</v>
      </c>
      <c r="AD42" s="163">
        <f t="shared" si="2"/>
        <v>1</v>
      </c>
      <c r="AE42" s="163">
        <f t="shared" si="2"/>
        <v>1</v>
      </c>
      <c r="AF42" s="163">
        <f t="shared" si="2"/>
        <v>2</v>
      </c>
      <c r="AG42" s="163">
        <f t="shared" si="2"/>
        <v>6</v>
      </c>
      <c r="AH42" s="163">
        <f t="shared" si="2"/>
        <v>1</v>
      </c>
      <c r="AI42" s="219"/>
      <c r="AJ42" s="18"/>
    </row>
    <row r="43" spans="1:36" x14ac:dyDescent="0.25">
      <c r="A43" s="249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49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49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12</v>
      </c>
      <c r="P45" s="88">
        <v>12</v>
      </c>
      <c r="Q45" s="207">
        <f t="shared" si="4"/>
        <v>12</v>
      </c>
      <c r="R45" s="165">
        <v>1</v>
      </c>
      <c r="S45" s="165">
        <v>0</v>
      </c>
      <c r="T45" s="165">
        <v>1</v>
      </c>
      <c r="U45" s="165">
        <v>1</v>
      </c>
      <c r="V45" s="165">
        <v>2</v>
      </c>
      <c r="W45" s="165">
        <v>6</v>
      </c>
      <c r="X45" s="165">
        <v>1</v>
      </c>
      <c r="Y45" s="215"/>
      <c r="Z45" s="163">
        <f t="shared" si="2"/>
        <v>12</v>
      </c>
      <c r="AA45" s="163">
        <f t="shared" si="2"/>
        <v>12</v>
      </c>
      <c r="AB45" s="163">
        <f t="shared" si="2"/>
        <v>1</v>
      </c>
      <c r="AC45" s="163">
        <f t="shared" si="2"/>
        <v>0</v>
      </c>
      <c r="AD45" s="163">
        <f t="shared" si="2"/>
        <v>1</v>
      </c>
      <c r="AE45" s="163">
        <f t="shared" si="2"/>
        <v>1</v>
      </c>
      <c r="AF45" s="163">
        <f t="shared" si="2"/>
        <v>2</v>
      </c>
      <c r="AG45" s="163">
        <f t="shared" si="2"/>
        <v>6</v>
      </c>
      <c r="AH45" s="188">
        <f t="shared" si="2"/>
        <v>1</v>
      </c>
      <c r="AI45" s="217"/>
      <c r="AJ45" s="18"/>
    </row>
    <row r="46" spans="1:36" x14ac:dyDescent="0.25">
      <c r="A46" s="249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49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49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179</v>
      </c>
      <c r="P48" s="100">
        <f>SUM(P49,P54)</f>
        <v>179</v>
      </c>
      <c r="Q48" s="167">
        <f t="shared" si="4"/>
        <v>179</v>
      </c>
      <c r="R48" s="167">
        <f t="shared" ref="R48:X48" si="12">SUM(R49,R54)</f>
        <v>2</v>
      </c>
      <c r="S48" s="167">
        <f t="shared" si="12"/>
        <v>17</v>
      </c>
      <c r="T48" s="167">
        <f t="shared" si="12"/>
        <v>33</v>
      </c>
      <c r="U48" s="167">
        <f t="shared" si="12"/>
        <v>1</v>
      </c>
      <c r="V48" s="167">
        <f t="shared" si="12"/>
        <v>23</v>
      </c>
      <c r="W48" s="167">
        <f t="shared" si="12"/>
        <v>81</v>
      </c>
      <c r="X48" s="167">
        <f t="shared" si="12"/>
        <v>22</v>
      </c>
      <c r="Y48" s="217"/>
      <c r="Z48" s="158">
        <f t="shared" si="2"/>
        <v>179</v>
      </c>
      <c r="AA48" s="158">
        <f t="shared" si="2"/>
        <v>179</v>
      </c>
      <c r="AB48" s="158">
        <f t="shared" si="2"/>
        <v>2</v>
      </c>
      <c r="AC48" s="158">
        <f t="shared" si="2"/>
        <v>17</v>
      </c>
      <c r="AD48" s="158">
        <f t="shared" si="2"/>
        <v>33</v>
      </c>
      <c r="AE48" s="158">
        <f t="shared" si="2"/>
        <v>1</v>
      </c>
      <c r="AF48" s="158">
        <f t="shared" si="2"/>
        <v>23</v>
      </c>
      <c r="AG48" s="158">
        <f t="shared" si="2"/>
        <v>81</v>
      </c>
      <c r="AH48" s="158">
        <f t="shared" si="2"/>
        <v>22</v>
      </c>
      <c r="AI48" s="219"/>
      <c r="AJ48" s="18"/>
    </row>
    <row r="49" spans="1:36" x14ac:dyDescent="0.25">
      <c r="A49" s="249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112</v>
      </c>
      <c r="P49" s="105">
        <f>SUM(P50:P53)</f>
        <v>112</v>
      </c>
      <c r="Q49" s="162">
        <f t="shared" si="4"/>
        <v>112</v>
      </c>
      <c r="R49" s="162">
        <f t="shared" ref="R49:X49" si="14">SUM(R50:R53)</f>
        <v>1</v>
      </c>
      <c r="S49" s="162">
        <f t="shared" si="14"/>
        <v>15</v>
      </c>
      <c r="T49" s="162">
        <f t="shared" si="14"/>
        <v>21</v>
      </c>
      <c r="U49" s="162">
        <f t="shared" si="14"/>
        <v>0</v>
      </c>
      <c r="V49" s="107">
        <f t="shared" si="14"/>
        <v>23</v>
      </c>
      <c r="W49" s="107">
        <f t="shared" si="14"/>
        <v>48</v>
      </c>
      <c r="X49" s="107">
        <f t="shared" si="14"/>
        <v>4</v>
      </c>
      <c r="Y49" s="217"/>
      <c r="Z49" s="163">
        <f t="shared" si="2"/>
        <v>112</v>
      </c>
      <c r="AA49" s="163">
        <f t="shared" si="2"/>
        <v>112</v>
      </c>
      <c r="AB49" s="163">
        <f t="shared" si="2"/>
        <v>1</v>
      </c>
      <c r="AC49" s="163">
        <f t="shared" si="2"/>
        <v>15</v>
      </c>
      <c r="AD49" s="163">
        <f t="shared" si="2"/>
        <v>21</v>
      </c>
      <c r="AE49" s="163">
        <f t="shared" si="2"/>
        <v>0</v>
      </c>
      <c r="AF49" s="163">
        <f t="shared" si="2"/>
        <v>23</v>
      </c>
      <c r="AG49" s="163">
        <f t="shared" si="2"/>
        <v>48</v>
      </c>
      <c r="AH49" s="163">
        <f t="shared" si="2"/>
        <v>4</v>
      </c>
      <c r="AI49" s="219"/>
      <c r="AJ49" s="18"/>
    </row>
    <row r="50" spans="1:36" x14ac:dyDescent="0.25">
      <c r="A50" s="249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4</v>
      </c>
      <c r="P50" s="88">
        <v>4</v>
      </c>
      <c r="Q50" s="162">
        <f t="shared" si="4"/>
        <v>4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4</v>
      </c>
      <c r="X50" s="88">
        <v>0</v>
      </c>
      <c r="Y50" s="215"/>
      <c r="Z50" s="163">
        <f t="shared" ref="Z50:AH74" si="15">SUM(E50,P50)</f>
        <v>4</v>
      </c>
      <c r="AA50" s="163">
        <f t="shared" si="15"/>
        <v>4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0</v>
      </c>
      <c r="AG50" s="163">
        <f t="shared" si="15"/>
        <v>4</v>
      </c>
      <c r="AH50" s="188">
        <f t="shared" si="15"/>
        <v>0</v>
      </c>
      <c r="AI50" s="217"/>
      <c r="AJ50" s="18"/>
    </row>
    <row r="51" spans="1:36" x14ac:dyDescent="0.25">
      <c r="A51" s="249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0</v>
      </c>
      <c r="P51" s="88">
        <v>0</v>
      </c>
      <c r="Q51" s="207">
        <f t="shared" si="4"/>
        <v>0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0</v>
      </c>
      <c r="X51" s="88">
        <v>0</v>
      </c>
      <c r="Y51" s="215"/>
      <c r="Z51" s="163">
        <f t="shared" si="15"/>
        <v>0</v>
      </c>
      <c r="AA51" s="163">
        <f t="shared" si="15"/>
        <v>0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0</v>
      </c>
      <c r="AH51" s="188">
        <f t="shared" si="15"/>
        <v>0</v>
      </c>
      <c r="AI51" s="217"/>
      <c r="AJ51" s="18"/>
    </row>
    <row r="52" spans="1:36" x14ac:dyDescent="0.25">
      <c r="A52" s="249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108</v>
      </c>
      <c r="P52" s="88">
        <v>108</v>
      </c>
      <c r="Q52" s="207">
        <f t="shared" si="4"/>
        <v>108</v>
      </c>
      <c r="R52" s="165">
        <v>1</v>
      </c>
      <c r="S52" s="165">
        <v>15</v>
      </c>
      <c r="T52" s="165">
        <v>21</v>
      </c>
      <c r="U52" s="165">
        <v>0</v>
      </c>
      <c r="V52" s="165">
        <v>23</v>
      </c>
      <c r="W52" s="165">
        <v>44</v>
      </c>
      <c r="X52" s="88">
        <v>4</v>
      </c>
      <c r="Y52" s="215"/>
      <c r="Z52" s="163">
        <f t="shared" si="15"/>
        <v>108</v>
      </c>
      <c r="AA52" s="163">
        <f t="shared" si="15"/>
        <v>108</v>
      </c>
      <c r="AB52" s="163">
        <f t="shared" si="15"/>
        <v>1</v>
      </c>
      <c r="AC52" s="163">
        <f t="shared" si="15"/>
        <v>15</v>
      </c>
      <c r="AD52" s="163">
        <f t="shared" si="15"/>
        <v>21</v>
      </c>
      <c r="AE52" s="163">
        <f t="shared" si="15"/>
        <v>0</v>
      </c>
      <c r="AF52" s="163">
        <f t="shared" si="15"/>
        <v>23</v>
      </c>
      <c r="AG52" s="163">
        <f t="shared" si="15"/>
        <v>44</v>
      </c>
      <c r="AH52" s="188">
        <f t="shared" si="15"/>
        <v>4</v>
      </c>
      <c r="AI52" s="217"/>
      <c r="AJ52" s="18"/>
    </row>
    <row r="53" spans="1:36" x14ac:dyDescent="0.25">
      <c r="A53" s="249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49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67</v>
      </c>
      <c r="P54" s="99">
        <f>SUM(P55:P59)</f>
        <v>67</v>
      </c>
      <c r="Q54" s="166">
        <f t="shared" si="4"/>
        <v>67</v>
      </c>
      <c r="R54" s="166">
        <f t="shared" ref="R54:X54" si="17">SUM(R55:R59)</f>
        <v>1</v>
      </c>
      <c r="S54" s="166">
        <f t="shared" si="17"/>
        <v>2</v>
      </c>
      <c r="T54" s="166">
        <f t="shared" si="17"/>
        <v>12</v>
      </c>
      <c r="U54" s="166">
        <f t="shared" si="17"/>
        <v>1</v>
      </c>
      <c r="V54" s="166">
        <f t="shared" si="17"/>
        <v>0</v>
      </c>
      <c r="W54" s="166">
        <f t="shared" si="17"/>
        <v>33</v>
      </c>
      <c r="X54" s="166">
        <f t="shared" si="17"/>
        <v>18</v>
      </c>
      <c r="Y54" s="219"/>
      <c r="Z54" s="163">
        <f t="shared" si="15"/>
        <v>67</v>
      </c>
      <c r="AA54" s="163">
        <f t="shared" si="15"/>
        <v>67</v>
      </c>
      <c r="AB54" s="163">
        <f t="shared" si="15"/>
        <v>1</v>
      </c>
      <c r="AC54" s="163">
        <f t="shared" si="15"/>
        <v>2</v>
      </c>
      <c r="AD54" s="163">
        <f t="shared" si="15"/>
        <v>12</v>
      </c>
      <c r="AE54" s="163">
        <f t="shared" si="15"/>
        <v>1</v>
      </c>
      <c r="AF54" s="163">
        <f t="shared" si="15"/>
        <v>0</v>
      </c>
      <c r="AG54" s="163">
        <f t="shared" si="15"/>
        <v>33</v>
      </c>
      <c r="AH54" s="163">
        <f t="shared" si="15"/>
        <v>18</v>
      </c>
      <c r="AI54" s="219"/>
      <c r="AJ54" s="18"/>
    </row>
    <row r="55" spans="1:36" x14ac:dyDescent="0.25">
      <c r="A55" s="249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49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49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65</v>
      </c>
      <c r="P57" s="88">
        <v>65</v>
      </c>
      <c r="Q57" s="207">
        <f t="shared" si="4"/>
        <v>65</v>
      </c>
      <c r="R57" s="165">
        <v>0</v>
      </c>
      <c r="S57" s="165">
        <v>1</v>
      </c>
      <c r="T57" s="165">
        <v>12</v>
      </c>
      <c r="U57" s="165">
        <v>1</v>
      </c>
      <c r="V57" s="165">
        <v>0</v>
      </c>
      <c r="W57" s="165">
        <v>33</v>
      </c>
      <c r="X57" s="88">
        <v>18</v>
      </c>
      <c r="Y57" s="219"/>
      <c r="Z57" s="163">
        <f t="shared" si="15"/>
        <v>65</v>
      </c>
      <c r="AA57" s="163">
        <f t="shared" si="15"/>
        <v>65</v>
      </c>
      <c r="AB57" s="163">
        <f t="shared" si="15"/>
        <v>0</v>
      </c>
      <c r="AC57" s="163">
        <f t="shared" si="15"/>
        <v>1</v>
      </c>
      <c r="AD57" s="163">
        <f t="shared" si="15"/>
        <v>12</v>
      </c>
      <c r="AE57" s="163">
        <f t="shared" si="15"/>
        <v>1</v>
      </c>
      <c r="AF57" s="163">
        <f t="shared" si="15"/>
        <v>0</v>
      </c>
      <c r="AG57" s="163">
        <f t="shared" si="15"/>
        <v>33</v>
      </c>
      <c r="AH57" s="163">
        <f t="shared" si="15"/>
        <v>18</v>
      </c>
      <c r="AI57" s="219"/>
      <c r="AJ57" s="18"/>
    </row>
    <row r="58" spans="1:36" x14ac:dyDescent="0.25">
      <c r="A58" s="249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2</v>
      </c>
      <c r="P58" s="88">
        <v>2</v>
      </c>
      <c r="Q58" s="207">
        <f t="shared" si="4"/>
        <v>2</v>
      </c>
      <c r="R58" s="165">
        <v>1</v>
      </c>
      <c r="S58" s="165">
        <v>1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2</v>
      </c>
      <c r="AA58" s="163">
        <f t="shared" si="15"/>
        <v>2</v>
      </c>
      <c r="AB58" s="163">
        <f t="shared" si="15"/>
        <v>1</v>
      </c>
      <c r="AC58" s="163">
        <f t="shared" si="15"/>
        <v>1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49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49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49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49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49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49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49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49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32">
        <v>0</v>
      </c>
      <c r="F66" s="233">
        <f t="shared" ref="F66:F76" si="19">SUM(G66:M66)</f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34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32">
        <v>0</v>
      </c>
      <c r="Q66" s="233">
        <f t="shared" ref="Q66:Q76" si="20">SUM(R66:X66)</f>
        <v>0</v>
      </c>
      <c r="R66" s="234">
        <v>0</v>
      </c>
      <c r="S66" s="234">
        <v>0</v>
      </c>
      <c r="T66" s="234">
        <v>0</v>
      </c>
      <c r="U66" s="234">
        <v>0</v>
      </c>
      <c r="V66" s="234">
        <v>0</v>
      </c>
      <c r="W66" s="234">
        <v>0</v>
      </c>
      <c r="X66" s="234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49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28</v>
      </c>
      <c r="P67" s="101">
        <f>SUM(P68,P74,P75,P76)</f>
        <v>28</v>
      </c>
      <c r="Q67" s="174">
        <f t="shared" si="20"/>
        <v>33</v>
      </c>
      <c r="R67" s="174">
        <f t="shared" ref="R67:X67" si="22">SUM(R68,R74,R75,R76)</f>
        <v>9</v>
      </c>
      <c r="S67" s="174">
        <f t="shared" si="22"/>
        <v>3</v>
      </c>
      <c r="T67" s="174">
        <f t="shared" si="22"/>
        <v>0</v>
      </c>
      <c r="U67" s="174">
        <f t="shared" si="22"/>
        <v>11</v>
      </c>
      <c r="V67" s="174">
        <f t="shared" si="22"/>
        <v>6</v>
      </c>
      <c r="W67" s="174">
        <f t="shared" si="22"/>
        <v>0</v>
      </c>
      <c r="X67" s="174">
        <f t="shared" si="22"/>
        <v>4</v>
      </c>
      <c r="Y67" s="219"/>
      <c r="Z67" s="153">
        <f t="shared" si="15"/>
        <v>28</v>
      </c>
      <c r="AA67" s="153">
        <f t="shared" si="15"/>
        <v>33</v>
      </c>
      <c r="AB67" s="153">
        <f t="shared" si="15"/>
        <v>9</v>
      </c>
      <c r="AC67" s="153">
        <f t="shared" si="15"/>
        <v>3</v>
      </c>
      <c r="AD67" s="153">
        <f t="shared" si="15"/>
        <v>0</v>
      </c>
      <c r="AE67" s="153">
        <f t="shared" si="15"/>
        <v>11</v>
      </c>
      <c r="AF67" s="153">
        <f t="shared" si="15"/>
        <v>6</v>
      </c>
      <c r="AG67" s="153">
        <f t="shared" si="15"/>
        <v>0</v>
      </c>
      <c r="AH67" s="153">
        <f t="shared" si="18"/>
        <v>4</v>
      </c>
      <c r="AI67" s="219"/>
      <c r="AJ67" s="18"/>
    </row>
    <row r="68" spans="1:36" x14ac:dyDescent="0.25">
      <c r="A68" s="249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49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49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49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49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49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49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49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49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32">
        <v>0</v>
      </c>
      <c r="F76" s="235">
        <f t="shared" si="19"/>
        <v>0</v>
      </c>
      <c r="G76" s="234">
        <v>0</v>
      </c>
      <c r="H76" s="234">
        <v>0</v>
      </c>
      <c r="I76" s="234">
        <v>0</v>
      </c>
      <c r="J76" s="234">
        <v>0</v>
      </c>
      <c r="K76" s="234">
        <v>0</v>
      </c>
      <c r="L76" s="234">
        <v>0</v>
      </c>
      <c r="M76" s="234">
        <v>0</v>
      </c>
      <c r="N76" s="215"/>
      <c r="O76" s="202">
        <f>SUM(Armeria!F73,Colima!F73,Comala!F73,Coquimatlan!F73,Cuauhtemoc!F73,Ixtlahuacan!F73,Manzanillo!F73,Minatitlan!F73,Tecoman!F73,VilladeAlvarez!F73)</f>
        <v>28</v>
      </c>
      <c r="P76" s="232">
        <v>28</v>
      </c>
      <c r="Q76" s="235">
        <f t="shared" si="20"/>
        <v>33</v>
      </c>
      <c r="R76" s="234">
        <v>9</v>
      </c>
      <c r="S76" s="234">
        <v>3</v>
      </c>
      <c r="T76" s="234">
        <v>0</v>
      </c>
      <c r="U76" s="234">
        <v>11</v>
      </c>
      <c r="V76" s="234">
        <v>6</v>
      </c>
      <c r="W76" s="234">
        <v>0</v>
      </c>
      <c r="X76" s="234">
        <v>4</v>
      </c>
      <c r="Y76" s="215"/>
      <c r="Z76" s="163">
        <f t="shared" si="25"/>
        <v>28</v>
      </c>
      <c r="AA76" s="163">
        <f t="shared" si="25"/>
        <v>33</v>
      </c>
      <c r="AB76" s="163">
        <f t="shared" si="25"/>
        <v>9</v>
      </c>
      <c r="AC76" s="163">
        <f t="shared" si="25"/>
        <v>3</v>
      </c>
      <c r="AD76" s="163">
        <f t="shared" si="25"/>
        <v>0</v>
      </c>
      <c r="AE76" s="163">
        <f t="shared" si="25"/>
        <v>11</v>
      </c>
      <c r="AF76" s="163">
        <f t="shared" si="25"/>
        <v>6</v>
      </c>
      <c r="AG76" s="163">
        <f t="shared" si="25"/>
        <v>0</v>
      </c>
      <c r="AH76" s="188">
        <f t="shared" si="18"/>
        <v>4</v>
      </c>
      <c r="AI76" s="217"/>
      <c r="AJ76" s="18"/>
    </row>
    <row r="77" spans="1:36" ht="25.5" customHeight="1" x14ac:dyDescent="0.25">
      <c r="A77" s="249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48</v>
      </c>
      <c r="P77" s="102">
        <f>SUM(P78:P84)</f>
        <v>48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48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49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6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24</v>
      </c>
      <c r="P78" s="236">
        <v>24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24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49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6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6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49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6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4</v>
      </c>
      <c r="P80" s="236">
        <v>4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4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49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6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19</v>
      </c>
      <c r="P81" s="236">
        <v>19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19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49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6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6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49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6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6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49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7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1</v>
      </c>
      <c r="P84" s="237">
        <v>1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1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54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8">
        <f>SUM(E87,E90,E100,E103,E106,E109,E112,E115,E118,E121,E124,E127,E130,E140,E143,E144,E145,E146,E147,E148)</f>
        <v>0</v>
      </c>
      <c r="F85" s="239">
        <f t="shared" ref="F85:M85" si="26">+F145</f>
        <v>0</v>
      </c>
      <c r="G85" s="239">
        <f t="shared" si="26"/>
        <v>0</v>
      </c>
      <c r="H85" s="239">
        <f t="shared" si="26"/>
        <v>0</v>
      </c>
      <c r="I85" s="239">
        <f t="shared" si="26"/>
        <v>0</v>
      </c>
      <c r="J85" s="239">
        <f t="shared" si="26"/>
        <v>0</v>
      </c>
      <c r="K85" s="239">
        <f t="shared" si="26"/>
        <v>0</v>
      </c>
      <c r="L85" s="239">
        <f t="shared" si="26"/>
        <v>0</v>
      </c>
      <c r="M85" s="239">
        <f t="shared" si="26"/>
        <v>0</v>
      </c>
      <c r="N85" s="240">
        <f>SUM(N90,N103,N134)</f>
        <v>0</v>
      </c>
      <c r="O85" s="203">
        <f>SUM(Armeria!F82,Colima!F82,Comala!F82,Coquimatlan!F82,Cuauhtemoc!F82,Ixtlahuacan!F82,Manzanillo!F82,Minatitlan!F82,Tecoman!F82,VilladeAlvarez!F82)</f>
        <v>1272</v>
      </c>
      <c r="P85" s="238">
        <f>SUM(P87,P90,P100,P103,P106,P109,P112,P115,P118,P121,P124,P127,P130,P140,P143,P144,P145,P146,P147,P148)</f>
        <v>1272</v>
      </c>
      <c r="Q85" s="239">
        <f t="shared" ref="Q85:X85" si="27">+Q145</f>
        <v>17</v>
      </c>
      <c r="R85" s="239">
        <f t="shared" si="27"/>
        <v>0</v>
      </c>
      <c r="S85" s="239">
        <f t="shared" si="27"/>
        <v>2</v>
      </c>
      <c r="T85" s="239">
        <f t="shared" si="27"/>
        <v>3</v>
      </c>
      <c r="U85" s="239">
        <f t="shared" si="27"/>
        <v>2</v>
      </c>
      <c r="V85" s="239">
        <f t="shared" si="27"/>
        <v>2</v>
      </c>
      <c r="W85" s="239">
        <f t="shared" si="27"/>
        <v>5</v>
      </c>
      <c r="X85" s="239">
        <f t="shared" si="27"/>
        <v>3</v>
      </c>
      <c r="Y85" s="240">
        <f>SUM(Y90,Y103,Y134)</f>
        <v>134</v>
      </c>
      <c r="Z85" s="248">
        <f t="shared" si="25"/>
        <v>1272</v>
      </c>
      <c r="AA85" s="248">
        <f t="shared" si="25"/>
        <v>17</v>
      </c>
      <c r="AB85" s="248">
        <f t="shared" si="25"/>
        <v>0</v>
      </c>
      <c r="AC85" s="248">
        <f t="shared" si="25"/>
        <v>2</v>
      </c>
      <c r="AD85" s="248">
        <f t="shared" si="25"/>
        <v>3</v>
      </c>
      <c r="AE85" s="248">
        <f t="shared" si="25"/>
        <v>2</v>
      </c>
      <c r="AF85" s="248">
        <f t="shared" si="25"/>
        <v>2</v>
      </c>
      <c r="AG85" s="248">
        <f t="shared" si="25"/>
        <v>5</v>
      </c>
      <c r="AH85" s="248">
        <f t="shared" si="25"/>
        <v>3</v>
      </c>
      <c r="AI85" s="240">
        <f t="shared" si="25"/>
        <v>134</v>
      </c>
      <c r="AJ85" s="18"/>
    </row>
    <row r="86" spans="1:36" x14ac:dyDescent="0.25">
      <c r="A86" s="255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41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728</v>
      </c>
      <c r="P86" s="241">
        <f>SUM(P87,P90,P100,P103,P106,P109,P112,P115,P118,P121,P124,P127,P130,P140)</f>
        <v>728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134</v>
      </c>
      <c r="Z86" s="182">
        <f t="shared" si="25"/>
        <v>728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134</v>
      </c>
      <c r="AJ86" s="18"/>
    </row>
    <row r="87" spans="1:36" x14ac:dyDescent="0.25">
      <c r="A87" s="255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42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149</v>
      </c>
      <c r="P87" s="242">
        <f>SUM(P88:P89)</f>
        <v>149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149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55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7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7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55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7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148</v>
      </c>
      <c r="P89" s="237">
        <v>148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148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55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43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134</v>
      </c>
      <c r="P90" s="243">
        <f>SUM(P91,P94,P97)</f>
        <v>134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134</v>
      </c>
      <c r="Z90" s="182">
        <f t="shared" si="25"/>
        <v>134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134</v>
      </c>
      <c r="AJ90" s="18"/>
    </row>
    <row r="91" spans="1:36" x14ac:dyDescent="0.25">
      <c r="A91" s="255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4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99</v>
      </c>
      <c r="P91" s="244">
        <f>SUM(P92,P93)</f>
        <v>99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99</v>
      </c>
      <c r="Z91" s="183">
        <f t="shared" ref="Z91:AH145" si="29">SUM(E91,P91)</f>
        <v>99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99</v>
      </c>
      <c r="AJ91" s="18"/>
    </row>
    <row r="92" spans="1:36" x14ac:dyDescent="0.25">
      <c r="A92" s="255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7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7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55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7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99</v>
      </c>
      <c r="P93" s="237">
        <v>99</v>
      </c>
      <c r="Q93" s="53"/>
      <c r="R93" s="214"/>
      <c r="S93" s="214"/>
      <c r="T93" s="214"/>
      <c r="U93" s="214"/>
      <c r="V93" s="214"/>
      <c r="W93" s="214"/>
      <c r="X93" s="214"/>
      <c r="Y93" s="178">
        <v>99</v>
      </c>
      <c r="Z93" s="183">
        <f t="shared" si="29"/>
        <v>99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99</v>
      </c>
      <c r="AJ93" s="18"/>
    </row>
    <row r="94" spans="1:36" x14ac:dyDescent="0.25">
      <c r="A94" s="255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4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35</v>
      </c>
      <c r="P94" s="244">
        <f>SUM(P95,P96)</f>
        <v>35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35</v>
      </c>
      <c r="Z94" s="183">
        <f t="shared" si="29"/>
        <v>35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35</v>
      </c>
      <c r="AJ94" s="18"/>
    </row>
    <row r="95" spans="1:36" x14ac:dyDescent="0.25">
      <c r="A95" s="255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7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7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55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7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35</v>
      </c>
      <c r="P96" s="237">
        <v>35</v>
      </c>
      <c r="Q96" s="53"/>
      <c r="R96" s="214"/>
      <c r="S96" s="214"/>
      <c r="T96" s="214"/>
      <c r="U96" s="214"/>
      <c r="V96" s="214"/>
      <c r="W96" s="214"/>
      <c r="X96" s="214"/>
      <c r="Y96" s="178">
        <v>35</v>
      </c>
      <c r="Z96" s="183">
        <f t="shared" si="29"/>
        <v>35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35</v>
      </c>
      <c r="AJ96" s="18"/>
    </row>
    <row r="97" spans="1:36" ht="25.5" customHeight="1" x14ac:dyDescent="0.25">
      <c r="A97" s="255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4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4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55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7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7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55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7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7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55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43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43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55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32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32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55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32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32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55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43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43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55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32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32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55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32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32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55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43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12</v>
      </c>
      <c r="P106" s="243">
        <f>SUM(P107:P108)</f>
        <v>12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12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55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32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32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55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32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11</v>
      </c>
      <c r="P108" s="232">
        <v>11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11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55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43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43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55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32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32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55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32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32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55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43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43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55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32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32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55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32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32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55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43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43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55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32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32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55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32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32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55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43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43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55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32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32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55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32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32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55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43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43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55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32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32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55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32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32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55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43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93</v>
      </c>
      <c r="P124" s="243">
        <f>SUM(P125:P126)</f>
        <v>93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93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55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32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7</v>
      </c>
      <c r="P125" s="232">
        <v>7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7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55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32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86</v>
      </c>
      <c r="P126" s="232">
        <v>86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86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55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43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5</v>
      </c>
      <c r="P127" s="243">
        <f>SUM(P128:P129)</f>
        <v>5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5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55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32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32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55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32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5</v>
      </c>
      <c r="P129" s="232">
        <v>5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5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55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43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5"/>
      <c r="O130" s="204">
        <f>SUM(Armeria!F127,Colima!F127,Comala!F127,Coquimatlan!F127,Cuauhtemoc!F127,Ixtlahuacan!F127,Manzanillo!F127,Minatitlan!F127,Tecoman!F127,VilladeAlvarez!F127)</f>
        <v>0</v>
      </c>
      <c r="P130" s="243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5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5"/>
      <c r="AJ130" s="18"/>
    </row>
    <row r="131" spans="1:36" ht="25.5" customHeight="1" x14ac:dyDescent="0.25">
      <c r="A131" s="255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43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43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55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32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32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55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32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32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55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43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43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55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32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32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55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32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32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55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43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43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55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32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32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55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32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32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55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43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335</v>
      </c>
      <c r="P140" s="243">
        <f>SUM(P141:P142)</f>
        <v>335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335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55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32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2</v>
      </c>
      <c r="P141" s="232">
        <v>2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2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55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32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333</v>
      </c>
      <c r="P142" s="232">
        <v>333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333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55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32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120</v>
      </c>
      <c r="P143" s="232">
        <v>120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120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55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32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37</v>
      </c>
      <c r="P144" s="232">
        <v>37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37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55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32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17</v>
      </c>
      <c r="P145" s="232">
        <v>17</v>
      </c>
      <c r="Q145" s="105">
        <f>SUM(R145:X145)</f>
        <v>17</v>
      </c>
      <c r="R145" s="165">
        <v>0</v>
      </c>
      <c r="S145" s="165">
        <v>2</v>
      </c>
      <c r="T145" s="165">
        <v>3</v>
      </c>
      <c r="U145" s="165">
        <v>2</v>
      </c>
      <c r="V145" s="165">
        <v>2</v>
      </c>
      <c r="W145" s="165">
        <v>5</v>
      </c>
      <c r="X145" s="165">
        <v>3</v>
      </c>
      <c r="Y145" s="215"/>
      <c r="Z145" s="183">
        <f t="shared" si="29"/>
        <v>17</v>
      </c>
      <c r="AA145" s="163">
        <f t="shared" si="29"/>
        <v>17</v>
      </c>
      <c r="AB145" s="163">
        <f t="shared" si="29"/>
        <v>0</v>
      </c>
      <c r="AC145" s="163">
        <f t="shared" si="29"/>
        <v>2</v>
      </c>
      <c r="AD145" s="163">
        <f t="shared" si="29"/>
        <v>3</v>
      </c>
      <c r="AE145" s="163">
        <f t="shared" si="29"/>
        <v>2</v>
      </c>
      <c r="AF145" s="163">
        <f t="shared" si="29"/>
        <v>2</v>
      </c>
      <c r="AG145" s="163">
        <f t="shared" si="29"/>
        <v>5</v>
      </c>
      <c r="AH145" s="188">
        <f t="shared" si="29"/>
        <v>3</v>
      </c>
      <c r="AI145" s="217"/>
      <c r="AJ145" s="18"/>
    </row>
    <row r="146" spans="1:36" x14ac:dyDescent="0.25">
      <c r="A146" s="255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32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307</v>
      </c>
      <c r="P146" s="232">
        <v>307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307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55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32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43</v>
      </c>
      <c r="P147" s="232">
        <v>43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43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56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32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20</v>
      </c>
      <c r="P148" s="232">
        <v>20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20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49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6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429</v>
      </c>
      <c r="P149" s="246">
        <f>SUM(P150:P153)</f>
        <v>429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429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49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32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370</v>
      </c>
      <c r="P150" s="232">
        <v>370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370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49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32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32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49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32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59</v>
      </c>
      <c r="P152" s="232">
        <v>59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59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49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32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32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49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6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9</v>
      </c>
      <c r="P154" s="246">
        <f>SUM(P155:P157)</f>
        <v>9</v>
      </c>
      <c r="Q154" s="174">
        <f>SUM(R154:X154)</f>
        <v>9</v>
      </c>
      <c r="R154" s="108">
        <f t="shared" ref="R154:X154" si="32">SUM(R155:R157)</f>
        <v>4</v>
      </c>
      <c r="S154" s="108">
        <f t="shared" si="32"/>
        <v>3</v>
      </c>
      <c r="T154" s="108">
        <f t="shared" si="32"/>
        <v>2</v>
      </c>
      <c r="U154" s="108">
        <f t="shared" si="32"/>
        <v>0</v>
      </c>
      <c r="V154" s="108">
        <f t="shared" si="32"/>
        <v>0</v>
      </c>
      <c r="W154" s="108">
        <f t="shared" si="32"/>
        <v>0</v>
      </c>
      <c r="X154" s="108">
        <f t="shared" si="32"/>
        <v>0</v>
      </c>
      <c r="Y154" s="219"/>
      <c r="Z154" s="153">
        <f t="shared" si="30"/>
        <v>9</v>
      </c>
      <c r="AA154" s="153">
        <f t="shared" si="30"/>
        <v>9</v>
      </c>
      <c r="AB154" s="153">
        <f t="shared" si="30"/>
        <v>4</v>
      </c>
      <c r="AC154" s="153">
        <f t="shared" si="30"/>
        <v>3</v>
      </c>
      <c r="AD154" s="153">
        <f t="shared" si="30"/>
        <v>2</v>
      </c>
      <c r="AE154" s="153">
        <f t="shared" si="30"/>
        <v>0</v>
      </c>
      <c r="AF154" s="153">
        <f t="shared" si="30"/>
        <v>0</v>
      </c>
      <c r="AG154" s="153">
        <f t="shared" si="30"/>
        <v>0</v>
      </c>
      <c r="AH154" s="104">
        <f t="shared" si="30"/>
        <v>0</v>
      </c>
      <c r="AI154" s="217"/>
      <c r="AJ154" s="18"/>
    </row>
    <row r="155" spans="1:36" x14ac:dyDescent="0.25">
      <c r="A155" s="249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32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2</v>
      </c>
      <c r="P155" s="232">
        <v>2</v>
      </c>
      <c r="Q155" s="162">
        <f>SUM(R155:X155)</f>
        <v>2</v>
      </c>
      <c r="R155" s="165">
        <v>2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0</v>
      </c>
      <c r="Y155" s="215"/>
      <c r="Z155" s="163">
        <f t="shared" si="30"/>
        <v>2</v>
      </c>
      <c r="AA155" s="163">
        <f t="shared" si="30"/>
        <v>2</v>
      </c>
      <c r="AB155" s="163">
        <f t="shared" si="30"/>
        <v>2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49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32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32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49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32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7</v>
      </c>
      <c r="P157" s="232">
        <v>7</v>
      </c>
      <c r="Q157" s="162">
        <f>SUM(R157:X157)</f>
        <v>7</v>
      </c>
      <c r="R157" s="165">
        <v>2</v>
      </c>
      <c r="S157" s="165">
        <v>3</v>
      </c>
      <c r="T157" s="165">
        <v>2</v>
      </c>
      <c r="U157" s="165">
        <v>0</v>
      </c>
      <c r="V157" s="165">
        <v>0</v>
      </c>
      <c r="W157" s="165">
        <v>0</v>
      </c>
      <c r="X157" s="165">
        <v>0</v>
      </c>
      <c r="Y157" s="215"/>
      <c r="Z157" s="163">
        <f t="shared" si="30"/>
        <v>7</v>
      </c>
      <c r="AA157" s="162">
        <f t="shared" si="30"/>
        <v>7</v>
      </c>
      <c r="AB157" s="162">
        <f t="shared" si="30"/>
        <v>2</v>
      </c>
      <c r="AC157" s="162">
        <f t="shared" si="30"/>
        <v>3</v>
      </c>
      <c r="AD157" s="162">
        <f t="shared" si="30"/>
        <v>2</v>
      </c>
      <c r="AE157" s="162">
        <f t="shared" si="30"/>
        <v>0</v>
      </c>
      <c r="AF157" s="162">
        <f t="shared" si="30"/>
        <v>0</v>
      </c>
      <c r="AG157" s="162">
        <f t="shared" si="30"/>
        <v>0</v>
      </c>
      <c r="AH157" s="105">
        <f t="shared" si="30"/>
        <v>0</v>
      </c>
      <c r="AI157" s="217"/>
      <c r="AJ157" s="18"/>
    </row>
    <row r="158" spans="1:36" ht="25.5" customHeight="1" x14ac:dyDescent="0.25">
      <c r="A158" s="249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7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519</v>
      </c>
      <c r="P158" s="247">
        <f>SUM(P159:P168)</f>
        <v>519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519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49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32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139</v>
      </c>
      <c r="P159" s="232">
        <v>139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139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49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32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239</v>
      </c>
      <c r="P160" s="232">
        <v>239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239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49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32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19</v>
      </c>
      <c r="P161" s="232">
        <v>19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19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49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32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32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49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32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5</v>
      </c>
      <c r="P163" s="232">
        <v>5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5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49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32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20</v>
      </c>
      <c r="P164" s="232">
        <v>20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20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49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32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32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49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32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20</v>
      </c>
      <c r="P166" s="232">
        <v>20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20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49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32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32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49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32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77</v>
      </c>
      <c r="P168" s="232">
        <v>77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77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1000000}">
      <formula1>E5</formula1>
    </dataValidation>
    <dataValidation type="custom" showInputMessage="1" showErrorMessage="1" sqref="F5" xr:uid="{00000000-0002-0000-0000-000002000000}">
      <formula1>E5</formula1>
    </dataValidation>
    <dataValidation type="custom" showInputMessage="1" showErrorMessage="1" sqref="G5" xr:uid="{00000000-0002-0000-0000-000003000000}">
      <formula1>E5</formula1>
    </dataValidation>
    <dataValidation type="custom" showInputMessage="1" showErrorMessage="1" sqref="H5" xr:uid="{00000000-0002-0000-0000-000004000000}">
      <formula1>E5</formula1>
    </dataValidation>
    <dataValidation type="custom" showInputMessage="1" showErrorMessage="1" sqref="I5" xr:uid="{00000000-0002-0000-0000-000005000000}">
      <formula1>E5</formula1>
    </dataValidation>
    <dataValidation type="custom" showInputMessage="1" showErrorMessage="1" sqref="J5" xr:uid="{00000000-0002-0000-0000-000006000000}">
      <formula1>E5</formula1>
    </dataValidation>
    <dataValidation type="custom" showInputMessage="1" showErrorMessage="1" sqref="K5" xr:uid="{00000000-0002-0000-0000-000007000000}">
      <formula1>E5</formula1>
    </dataValidation>
    <dataValidation type="custom" showInputMessage="1" showErrorMessage="1" sqref="L5" xr:uid="{00000000-0002-0000-0000-000008000000}">
      <formula1>E5</formula1>
    </dataValidation>
    <dataValidation type="custom" showInputMessage="1" showErrorMessage="1" sqref="M5" xr:uid="{00000000-0002-0000-0000-000009000000}">
      <formula1>E5</formula1>
    </dataValidation>
    <dataValidation type="custom" showInputMessage="1" showErrorMessage="1" sqref="N5" xr:uid="{00000000-0002-0000-0000-00000A000000}">
      <formula1>E5</formula1>
    </dataValidation>
    <dataValidation type="custom" showInputMessage="1" showErrorMessage="1" sqref="O5" xr:uid="{00000000-0002-0000-0000-00000B000000}">
      <formula1>E5</formula1>
    </dataValidation>
    <dataValidation type="custom" showInputMessage="1" showErrorMessage="1" sqref="P5" xr:uid="{00000000-0002-0000-0000-00000C000000}">
      <formula1>E5</formula1>
    </dataValidation>
    <dataValidation type="custom" showInputMessage="1" showErrorMessage="1" sqref="Q5" xr:uid="{00000000-0002-0000-0000-00000D000000}">
      <formula1>E5</formula1>
    </dataValidation>
    <dataValidation type="custom" showInputMessage="1" showErrorMessage="1" sqref="R5" xr:uid="{00000000-0002-0000-0000-00000E000000}">
      <formula1>E5</formula1>
    </dataValidation>
    <dataValidation type="custom" allowBlank="1" showInputMessage="1" showErrorMessage="1" sqref="N94 Y94" xr:uid="{00000000-0002-0000-0000-00000F000000}">
      <formula1>SUM(N92,N93)</formula1>
    </dataValidation>
    <dataValidation type="custom" allowBlank="1" showInputMessage="1" showErrorMessage="1" sqref="N97 Y97" xr:uid="{00000000-0002-0000-0000-000010000000}">
      <formula1>SUM(N92,N93)</formula1>
    </dataValidation>
    <dataValidation type="custom" allowBlank="1" showInputMessage="1" showErrorMessage="1" sqref="N91 Y91" xr:uid="{00000000-0002-0000-0000-000011000000}">
      <formula1>SUM(N92,N93)</formula1>
    </dataValidation>
    <dataValidation type="list" allowBlank="1" showInputMessage="1" showErrorMessage="1" sqref="E11:G11" xr:uid="{00000000-0002-0000-0000-000012000000}">
      <formula1>$R$13:$R$25</formula1>
    </dataValidation>
    <dataValidation type="list" allowBlank="1" showInputMessage="1" showErrorMessage="1" sqref="E10:G10" xr:uid="{00000000-0002-0000-0000-000013000000}">
      <formula1>"2021,2020,2019,2018,2017,2016,2015"</formula1>
    </dataValidation>
    <dataValidation allowBlank="1" showInputMessage="1" showErrorMessage="1" errorTitle="Solo Números" error="Este campo solo acepta números" sqref="G145:M145 M65 R145:X145 X65" xr:uid="{00000000-0002-0000-0000-000014000000}"/>
    <dataValidation type="custom" allowBlank="1" showInputMessage="1" showErrorMessage="1" errorTitle="Formula" error="Este campo no es modificable" sqref="E24" xr:uid="{00000000-0002-0000-0000-000015000000}">
      <formula1>(E34)</formula1>
    </dataValidation>
    <dataValidation type="custom" allowBlank="1" showInputMessage="1" showErrorMessage="1" errorTitle="Formula" error="Este campo no es modificable" sqref="E25" xr:uid="{00000000-0002-0000-0000-000016000000}">
      <formula1>(F34)</formula1>
    </dataValidation>
    <dataValidation type="custom" allowBlank="1" showInputMessage="1" showErrorMessage="1" errorTitle="Formula" error="Este campo no es modificable" sqref="E27" xr:uid="{00000000-0002-0000-0000-000017000000}">
      <formula1>(P34)</formula1>
    </dataValidation>
    <dataValidation type="custom" allowBlank="1" showInputMessage="1" showErrorMessage="1" errorTitle="Formula" error="Este campo no es modificable" sqref="E28" xr:uid="{00000000-0002-0000-0000-000018000000}">
      <formula1>(Q34)</formula1>
    </dataValidation>
    <dataValidation type="custom" allowBlank="1" showInputMessage="1" showErrorMessage="1" errorTitle="Formula" error="Este campo no es modificable" sqref="J25" xr:uid="{00000000-0002-0000-0000-000019000000}">
      <formula1>SUM(E24,E27)</formula1>
    </dataValidation>
    <dataValidation type="custom" allowBlank="1" showInputMessage="1" showErrorMessage="1" errorTitle="Formula" error="Este campo no es modificable" sqref="J26" xr:uid="{00000000-0002-0000-0000-00001A00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30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263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230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230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230</v>
      </c>
      <c r="G31" s="149">
        <f>G82</f>
        <v>8</v>
      </c>
      <c r="H31" s="149">
        <f>SUM(D31,F31)</f>
        <v>230</v>
      </c>
      <c r="I31" s="149">
        <f>SUM(E31,G31)</f>
        <v>8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28</v>
      </c>
      <c r="G32" s="215"/>
      <c r="H32" s="153">
        <f t="shared" ref="H32:I87" si="0">SUM(D32,F32)</f>
        <v>28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23</v>
      </c>
      <c r="G45" s="217"/>
      <c r="H45" s="158">
        <f t="shared" si="0"/>
        <v>23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15</v>
      </c>
      <c r="G46" s="217"/>
      <c r="H46" s="163">
        <f t="shared" si="0"/>
        <v>15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2</v>
      </c>
      <c r="G47" s="215"/>
      <c r="H47" s="163">
        <f t="shared" si="0"/>
        <v>2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13</v>
      </c>
      <c r="G49" s="215"/>
      <c r="H49" s="163">
        <f t="shared" si="0"/>
        <v>13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8</v>
      </c>
      <c r="G51" s="219"/>
      <c r="H51" s="163">
        <f t="shared" si="0"/>
        <v>8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8</v>
      </c>
      <c r="G54" s="219"/>
      <c r="H54" s="163">
        <f t="shared" si="0"/>
        <v>8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5</v>
      </c>
      <c r="G64" s="219"/>
      <c r="H64" s="153">
        <f t="shared" si="0"/>
        <v>5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5</v>
      </c>
      <c r="G73" s="215"/>
      <c r="H73" s="163">
        <f t="shared" si="0"/>
        <v>5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93</v>
      </c>
      <c r="G82" s="176">
        <f>SUM(G87,G100,G131)</f>
        <v>8</v>
      </c>
      <c r="H82" s="153">
        <f t="shared" si="0"/>
        <v>93</v>
      </c>
      <c r="I82" s="153">
        <f>SUM(E82,G82)</f>
        <v>8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49</v>
      </c>
      <c r="G83" s="180">
        <f>G82</f>
        <v>8</v>
      </c>
      <c r="H83" s="153">
        <f t="shared" si="0"/>
        <v>49</v>
      </c>
      <c r="I83" s="153">
        <f>SUM(E83,G83)</f>
        <v>8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6</v>
      </c>
      <c r="G84" s="224"/>
      <c r="H84" s="182">
        <f t="shared" si="0"/>
        <v>6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6</v>
      </c>
      <c r="G86" s="225"/>
      <c r="H86" s="183">
        <f t="shared" si="0"/>
        <v>6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8</v>
      </c>
      <c r="G87" s="184">
        <f>SUM(G88,G91,G94)</f>
        <v>8</v>
      </c>
      <c r="H87" s="158">
        <f t="shared" si="0"/>
        <v>8</v>
      </c>
      <c r="I87" s="170">
        <f t="shared" si="0"/>
        <v>8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6</v>
      </c>
      <c r="G91" s="185">
        <f>SUM(G92,G93)</f>
        <v>6</v>
      </c>
      <c r="H91" s="186">
        <f t="shared" si="1"/>
        <v>6</v>
      </c>
      <c r="I91" s="186">
        <f t="shared" si="1"/>
        <v>6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6</v>
      </c>
      <c r="G93" s="178">
        <v>6</v>
      </c>
      <c r="H93" s="207">
        <f t="shared" si="1"/>
        <v>6</v>
      </c>
      <c r="I93" s="207">
        <f t="shared" si="1"/>
        <v>6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8</v>
      </c>
      <c r="G121" s="214"/>
      <c r="H121" s="183">
        <f t="shared" si="2"/>
        <v>8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7</v>
      </c>
      <c r="G123" s="214"/>
      <c r="H123" s="183">
        <f t="shared" si="2"/>
        <v>7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26</v>
      </c>
      <c r="G137" s="214"/>
      <c r="H137" s="183">
        <f t="shared" si="2"/>
        <v>26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26</v>
      </c>
      <c r="G139" s="214"/>
      <c r="H139" s="183">
        <f t="shared" si="2"/>
        <v>26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6</v>
      </c>
      <c r="G140" s="215"/>
      <c r="H140" s="163">
        <f t="shared" si="2"/>
        <v>6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26</v>
      </c>
      <c r="G143" s="215"/>
      <c r="H143" s="163">
        <f t="shared" si="2"/>
        <v>26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53</v>
      </c>
      <c r="G146" s="216"/>
      <c r="H146" s="153">
        <f t="shared" si="2"/>
        <v>53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45</v>
      </c>
      <c r="G147" s="215"/>
      <c r="H147" s="163">
        <f t="shared" si="2"/>
        <v>45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8</v>
      </c>
      <c r="G149" s="215"/>
      <c r="H149" s="163">
        <f t="shared" si="2"/>
        <v>8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48</v>
      </c>
      <c r="G155" s="219"/>
      <c r="H155" s="153">
        <f t="shared" si="2"/>
        <v>48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15</v>
      </c>
      <c r="G156" s="215"/>
      <c r="H156" s="163">
        <f t="shared" si="2"/>
        <v>15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17</v>
      </c>
      <c r="G157" s="215"/>
      <c r="H157" s="163">
        <f t="shared" si="2"/>
        <v>17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4</v>
      </c>
      <c r="G158" s="215"/>
      <c r="H158" s="163">
        <f t="shared" si="2"/>
        <v>4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6</v>
      </c>
      <c r="G161" s="215"/>
      <c r="H161" s="163">
        <f t="shared" si="2"/>
        <v>6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5</v>
      </c>
      <c r="G165" s="215"/>
      <c r="H165" s="163">
        <f t="shared" si="2"/>
        <v>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0000000}">
      <formula1>D31</formula1>
    </dataValidation>
    <dataValidation type="custom" allowBlank="1" showInputMessage="1" showErrorMessage="1" errorTitle="Formula" error="Esta campo no es modificable" sqref="D26" xr:uid="{00000000-0002-0000-0900-000001000000}">
      <formula1>F31</formula1>
    </dataValidation>
    <dataValidation type="custom" allowBlank="1" showInputMessage="1" showErrorMessage="1" errorTitle="Formula" error="Esta campo no es modificable" sqref="H25" xr:uid="{00000000-0002-0000-09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9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9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29" zoomScale="80" zoomScaleNormal="80" zoomScaleSheetLayoutView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264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431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431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431</v>
      </c>
      <c r="G31" s="149">
        <f>G82</f>
        <v>21</v>
      </c>
      <c r="H31" s="149">
        <f>SUM(D31,F31)</f>
        <v>431</v>
      </c>
      <c r="I31" s="149">
        <f>SUM(E31,G31)</f>
        <v>21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36</v>
      </c>
      <c r="G32" s="215"/>
      <c r="H32" s="153">
        <f t="shared" ref="H32:I87" si="0">SUM(D32,F32)</f>
        <v>36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32</v>
      </c>
      <c r="G45" s="217"/>
      <c r="H45" s="158">
        <f t="shared" si="0"/>
        <v>32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16</v>
      </c>
      <c r="G46" s="217"/>
      <c r="H46" s="163">
        <f t="shared" si="0"/>
        <v>16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16</v>
      </c>
      <c r="G49" s="215"/>
      <c r="H49" s="163">
        <f t="shared" si="0"/>
        <v>16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16</v>
      </c>
      <c r="G51" s="219"/>
      <c r="H51" s="163">
        <f t="shared" si="0"/>
        <v>16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16</v>
      </c>
      <c r="G54" s="219"/>
      <c r="H54" s="163">
        <f t="shared" si="0"/>
        <v>16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5</v>
      </c>
      <c r="G64" s="219"/>
      <c r="H64" s="153">
        <f t="shared" si="0"/>
        <v>5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5</v>
      </c>
      <c r="G73" s="215"/>
      <c r="H73" s="163">
        <f t="shared" si="0"/>
        <v>5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5</v>
      </c>
      <c r="G74" s="219"/>
      <c r="H74" s="153">
        <f t="shared" si="0"/>
        <v>5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4</v>
      </c>
      <c r="G75" s="215"/>
      <c r="H75" s="163">
        <f t="shared" si="0"/>
        <v>4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220</v>
      </c>
      <c r="G82" s="176">
        <f>SUM(G87,G100,G131)</f>
        <v>21</v>
      </c>
      <c r="H82" s="153">
        <f t="shared" si="0"/>
        <v>220</v>
      </c>
      <c r="I82" s="153">
        <f>SUM(E82,G82)</f>
        <v>21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120</v>
      </c>
      <c r="G83" s="180">
        <f>G82</f>
        <v>21</v>
      </c>
      <c r="H83" s="153">
        <f t="shared" si="0"/>
        <v>120</v>
      </c>
      <c r="I83" s="153">
        <f>SUM(E83,G83)</f>
        <v>21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43</v>
      </c>
      <c r="G84" s="224"/>
      <c r="H84" s="182">
        <f t="shared" si="0"/>
        <v>43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43</v>
      </c>
      <c r="G86" s="225"/>
      <c r="H86" s="183">
        <f t="shared" si="0"/>
        <v>43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21</v>
      </c>
      <c r="G87" s="184">
        <f>SUM(G88,G91,G94)</f>
        <v>21</v>
      </c>
      <c r="H87" s="158">
        <f t="shared" si="0"/>
        <v>21</v>
      </c>
      <c r="I87" s="170">
        <f t="shared" si="0"/>
        <v>21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14</v>
      </c>
      <c r="G88" s="185">
        <f>SUM(G89,G90)</f>
        <v>14</v>
      </c>
      <c r="H88" s="186">
        <f t="shared" ref="H88:I119" si="1">SUM(D88,F88)</f>
        <v>14</v>
      </c>
      <c r="I88" s="186">
        <f t="shared" si="1"/>
        <v>14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14</v>
      </c>
      <c r="G90" s="178">
        <v>14</v>
      </c>
      <c r="H90" s="207">
        <f t="shared" si="1"/>
        <v>14</v>
      </c>
      <c r="I90" s="207">
        <f t="shared" si="1"/>
        <v>14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7</v>
      </c>
      <c r="G91" s="185">
        <f>SUM(G92,G93)</f>
        <v>7</v>
      </c>
      <c r="H91" s="186">
        <f t="shared" si="1"/>
        <v>7</v>
      </c>
      <c r="I91" s="186">
        <f t="shared" si="1"/>
        <v>7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7</v>
      </c>
      <c r="G93" s="178">
        <v>7</v>
      </c>
      <c r="H93" s="207">
        <f t="shared" si="1"/>
        <v>7</v>
      </c>
      <c r="I93" s="207">
        <f t="shared" si="1"/>
        <v>7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9</v>
      </c>
      <c r="G121" s="214"/>
      <c r="H121" s="183">
        <f t="shared" si="2"/>
        <v>9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9</v>
      </c>
      <c r="G123" s="214"/>
      <c r="H123" s="183">
        <f t="shared" si="2"/>
        <v>9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44</v>
      </c>
      <c r="G137" s="214"/>
      <c r="H137" s="183">
        <f t="shared" si="2"/>
        <v>44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2</v>
      </c>
      <c r="G138" s="214"/>
      <c r="H138" s="183">
        <f t="shared" si="2"/>
        <v>2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42</v>
      </c>
      <c r="G139" s="214"/>
      <c r="H139" s="183">
        <f t="shared" si="2"/>
        <v>42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26</v>
      </c>
      <c r="G140" s="215"/>
      <c r="H140" s="163">
        <f t="shared" si="2"/>
        <v>26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58</v>
      </c>
      <c r="G143" s="215"/>
      <c r="H143" s="163">
        <f t="shared" si="2"/>
        <v>58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10</v>
      </c>
      <c r="G144" s="215"/>
      <c r="H144" s="163">
        <f t="shared" si="2"/>
        <v>10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108</v>
      </c>
      <c r="G146" s="216"/>
      <c r="H146" s="153">
        <f t="shared" si="2"/>
        <v>108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91</v>
      </c>
      <c r="G147" s="215"/>
      <c r="H147" s="163">
        <f t="shared" si="2"/>
        <v>91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17</v>
      </c>
      <c r="G149" s="215"/>
      <c r="H149" s="163">
        <f t="shared" si="2"/>
        <v>17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4</v>
      </c>
      <c r="G151" s="219"/>
      <c r="H151" s="153">
        <f t="shared" si="2"/>
        <v>4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53</v>
      </c>
      <c r="G155" s="219"/>
      <c r="H155" s="153">
        <f t="shared" si="2"/>
        <v>53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32</v>
      </c>
      <c r="G157" s="215"/>
      <c r="H157" s="163">
        <f t="shared" si="2"/>
        <v>32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19</v>
      </c>
      <c r="G165" s="215"/>
      <c r="H165" s="163">
        <f t="shared" si="2"/>
        <v>19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5grNFL+6upYq1DdOq2iEdiArRABYVHy3p5kd+dp+6mYfmFd0JnVPL/RITgqoTPGBr3SxVg/sLdli4d/52sSpAQ==" saltValue="QXqC5BvD0WmQhL9eEpvEl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0000000}">
      <formula1>D31</formula1>
    </dataValidation>
    <dataValidation type="custom" allowBlank="1" showInputMessage="1" showErrorMessage="1" errorTitle="Formula" error="Esta campo no es modificable" sqref="D26" xr:uid="{00000000-0002-0000-0A00-000001000000}">
      <formula1>F31</formula1>
    </dataValidation>
    <dataValidation type="custom" allowBlank="1" showInputMessage="1" showErrorMessage="1" errorTitle="Formula" error="Esta campo no es modificable" sqref="H25" xr:uid="{00000000-0002-0000-0A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A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A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40" zoomScale="75" zoomScaleNormal="80" workbookViewId="0">
      <selection activeCell="F49" sqref="F49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242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48</v>
      </c>
      <c r="G31" s="149">
        <f>G82</f>
        <v>1</v>
      </c>
      <c r="H31" s="149">
        <f>SUM(D31,F31)</f>
        <v>48</v>
      </c>
      <c r="I31" s="149">
        <f>SUM(E31,G31)</f>
        <v>1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26</v>
      </c>
      <c r="G82" s="176">
        <f>SUM(G87,G100,G131)</f>
        <v>1</v>
      </c>
      <c r="H82" s="153">
        <f t="shared" si="0"/>
        <v>26</v>
      </c>
      <c r="I82" s="153">
        <f>SUM(E82,G82)</f>
        <v>1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10</v>
      </c>
      <c r="G83" s="180">
        <f>G82</f>
        <v>1</v>
      </c>
      <c r="H83" s="153">
        <f t="shared" si="0"/>
        <v>10</v>
      </c>
      <c r="I83" s="153">
        <f>SUM(E83,G83)</f>
        <v>1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</v>
      </c>
      <c r="G121" s="214"/>
      <c r="H121" s="183">
        <f t="shared" si="2"/>
        <v>2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2</v>
      </c>
      <c r="G123" s="214"/>
      <c r="H123" s="183">
        <f t="shared" si="2"/>
        <v>2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10</v>
      </c>
      <c r="G143" s="215"/>
      <c r="H143" s="163">
        <f t="shared" si="2"/>
        <v>10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6</v>
      </c>
      <c r="G155" s="219"/>
      <c r="H155" s="153">
        <f t="shared" si="2"/>
        <v>6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2</v>
      </c>
      <c r="G157" s="215"/>
      <c r="H157" s="163">
        <f t="shared" si="2"/>
        <v>2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0000000}">
      <formula1>D31</formula1>
    </dataValidation>
    <dataValidation type="custom" allowBlank="1" showInputMessage="1" showErrorMessage="1" errorTitle="Formula" error="Esta campo no es modificable" sqref="D26" xr:uid="{00000000-0002-0000-0100-000001000000}">
      <formula1>F31</formula1>
    </dataValidation>
    <dataValidation type="custom" allowBlank="1" showInputMessage="1" showErrorMessage="1" errorTitle="Formula" error="Esta campo no es modificable" sqref="H25" xr:uid="{00000000-0002-0000-01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1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1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30" zoomScale="75" zoomScaleNormal="80" workbookViewId="0">
      <selection activeCell="F56" sqref="F5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4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935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935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935</v>
      </c>
      <c r="G31" s="149">
        <f>G82</f>
        <v>84</v>
      </c>
      <c r="H31" s="149">
        <f>SUM(D31,F31)</f>
        <v>935</v>
      </c>
      <c r="I31" s="149">
        <f>SUM(E31,G31)</f>
        <v>84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61</v>
      </c>
      <c r="G32" s="215"/>
      <c r="H32" s="153">
        <f t="shared" ref="H32:I87" si="0">SUM(D32,F32)</f>
        <v>61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11</v>
      </c>
      <c r="G33" s="215"/>
      <c r="H33" s="158">
        <f t="shared" si="0"/>
        <v>11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8</v>
      </c>
      <c r="G34" s="154"/>
      <c r="H34" s="163">
        <f t="shared" si="0"/>
        <v>8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5</v>
      </c>
      <c r="G35" s="215"/>
      <c r="H35" s="163">
        <f t="shared" si="0"/>
        <v>5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1</v>
      </c>
      <c r="G38" s="159"/>
      <c r="H38" s="163">
        <f t="shared" si="0"/>
        <v>1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50</v>
      </c>
      <c r="G45" s="217"/>
      <c r="H45" s="158">
        <f t="shared" si="0"/>
        <v>50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21</v>
      </c>
      <c r="G46" s="217"/>
      <c r="H46" s="163">
        <f t="shared" si="0"/>
        <v>21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21</v>
      </c>
      <c r="G49" s="215"/>
      <c r="H49" s="163">
        <f t="shared" si="0"/>
        <v>21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29</v>
      </c>
      <c r="G51" s="219"/>
      <c r="H51" s="163">
        <f t="shared" si="0"/>
        <v>29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27</v>
      </c>
      <c r="G54" s="219"/>
      <c r="H54" s="163">
        <f t="shared" si="0"/>
        <v>27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2</v>
      </c>
      <c r="G55" s="215"/>
      <c r="H55" s="163">
        <f t="shared" si="0"/>
        <v>2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10</v>
      </c>
      <c r="G64" s="219"/>
      <c r="H64" s="153">
        <f t="shared" si="0"/>
        <v>10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10</v>
      </c>
      <c r="G73" s="215"/>
      <c r="H73" s="163">
        <f t="shared" si="0"/>
        <v>10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17</v>
      </c>
      <c r="G74" s="219"/>
      <c r="H74" s="153">
        <f t="shared" si="0"/>
        <v>17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8</v>
      </c>
      <c r="G75" s="215"/>
      <c r="H75" s="163">
        <f t="shared" si="0"/>
        <v>8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2</v>
      </c>
      <c r="G77" s="215"/>
      <c r="H77" s="163">
        <f t="shared" si="0"/>
        <v>2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7</v>
      </c>
      <c r="G78" s="215"/>
      <c r="H78" s="163">
        <f t="shared" si="0"/>
        <v>7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526</v>
      </c>
      <c r="G82" s="176">
        <f>SUM(G87,G100,G131)</f>
        <v>84</v>
      </c>
      <c r="H82" s="153">
        <f t="shared" si="0"/>
        <v>526</v>
      </c>
      <c r="I82" s="153">
        <f>SUM(E82,G82)</f>
        <v>84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347</v>
      </c>
      <c r="G83" s="180">
        <f>G82</f>
        <v>84</v>
      </c>
      <c r="H83" s="153">
        <f t="shared" si="0"/>
        <v>347</v>
      </c>
      <c r="I83" s="153">
        <f>SUM(E83,G83)</f>
        <v>84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51</v>
      </c>
      <c r="G84" s="224"/>
      <c r="H84" s="182">
        <f t="shared" si="0"/>
        <v>51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51</v>
      </c>
      <c r="G86" s="225"/>
      <c r="H86" s="183">
        <f t="shared" si="0"/>
        <v>51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84</v>
      </c>
      <c r="G87" s="184">
        <f>SUM(G88,G91,G94)</f>
        <v>84</v>
      </c>
      <c r="H87" s="158">
        <f t="shared" si="0"/>
        <v>84</v>
      </c>
      <c r="I87" s="170">
        <f t="shared" si="0"/>
        <v>84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70</v>
      </c>
      <c r="G88" s="185">
        <f>SUM(G89,G90)</f>
        <v>70</v>
      </c>
      <c r="H88" s="186">
        <f t="shared" ref="H88:I119" si="1">SUM(D88,F88)</f>
        <v>70</v>
      </c>
      <c r="I88" s="186">
        <f t="shared" si="1"/>
        <v>70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70</v>
      </c>
      <c r="G90" s="178">
        <v>70</v>
      </c>
      <c r="H90" s="207">
        <f t="shared" si="1"/>
        <v>70</v>
      </c>
      <c r="I90" s="207">
        <f t="shared" si="1"/>
        <v>70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14</v>
      </c>
      <c r="G91" s="185">
        <f>SUM(G92,G93)</f>
        <v>14</v>
      </c>
      <c r="H91" s="186">
        <f t="shared" si="1"/>
        <v>14</v>
      </c>
      <c r="I91" s="186">
        <f t="shared" si="1"/>
        <v>14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14</v>
      </c>
      <c r="G93" s="178">
        <v>14</v>
      </c>
      <c r="H93" s="207">
        <f t="shared" si="1"/>
        <v>14</v>
      </c>
      <c r="I93" s="207">
        <f t="shared" si="1"/>
        <v>14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23</v>
      </c>
      <c r="G121" s="214"/>
      <c r="H121" s="183">
        <f t="shared" si="2"/>
        <v>23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22</v>
      </c>
      <c r="G123" s="214"/>
      <c r="H123" s="183">
        <f t="shared" si="2"/>
        <v>22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186</v>
      </c>
      <c r="G137" s="214"/>
      <c r="H137" s="183">
        <f t="shared" si="2"/>
        <v>186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186</v>
      </c>
      <c r="G139" s="214"/>
      <c r="H139" s="183">
        <f t="shared" si="2"/>
        <v>186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54</v>
      </c>
      <c r="G140" s="215"/>
      <c r="H140" s="163">
        <f t="shared" si="2"/>
        <v>54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9</v>
      </c>
      <c r="G141" s="215"/>
      <c r="H141" s="163">
        <f t="shared" si="2"/>
        <v>9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7</v>
      </c>
      <c r="G142" s="215"/>
      <c r="H142" s="163">
        <f t="shared" si="2"/>
        <v>7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87</v>
      </c>
      <c r="G143" s="215"/>
      <c r="H143" s="163">
        <f t="shared" si="2"/>
        <v>87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14</v>
      </c>
      <c r="G144" s="215"/>
      <c r="H144" s="163">
        <f t="shared" si="2"/>
        <v>14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8</v>
      </c>
      <c r="G145" s="215"/>
      <c r="H145" s="163">
        <f t="shared" si="2"/>
        <v>8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147</v>
      </c>
      <c r="G146" s="216"/>
      <c r="H146" s="153">
        <f t="shared" si="2"/>
        <v>147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125</v>
      </c>
      <c r="G147" s="215"/>
      <c r="H147" s="163">
        <f t="shared" si="2"/>
        <v>125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22</v>
      </c>
      <c r="G149" s="215"/>
      <c r="H149" s="163">
        <f t="shared" si="2"/>
        <v>22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173</v>
      </c>
      <c r="G155" s="219"/>
      <c r="H155" s="153">
        <f t="shared" si="2"/>
        <v>173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29</v>
      </c>
      <c r="G156" s="215"/>
      <c r="H156" s="163">
        <f t="shared" si="2"/>
        <v>29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83</v>
      </c>
      <c r="G157" s="215"/>
      <c r="H157" s="163">
        <f t="shared" si="2"/>
        <v>83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9</v>
      </c>
      <c r="G158" s="215"/>
      <c r="H158" s="163">
        <f t="shared" si="2"/>
        <v>9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5</v>
      </c>
      <c r="G161" s="215"/>
      <c r="H161" s="163">
        <f t="shared" si="2"/>
        <v>5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15</v>
      </c>
      <c r="G163" s="215"/>
      <c r="H163" s="163">
        <f t="shared" si="2"/>
        <v>15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29</v>
      </c>
      <c r="G165" s="215"/>
      <c r="H165" s="163">
        <f t="shared" si="2"/>
        <v>29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0000000}">
      <formula1>D31</formula1>
    </dataValidation>
    <dataValidation type="custom" allowBlank="1" showInputMessage="1" showErrorMessage="1" errorTitle="Formula" error="Esta campo no es modificable" sqref="D26" xr:uid="{00000000-0002-0000-0200-000001000000}">
      <formula1>F31</formula1>
    </dataValidation>
    <dataValidation type="custom" allowBlank="1" showInputMessage="1" showErrorMessage="1" errorTitle="Formula" error="Esta campo no es modificable" sqref="H25" xr:uid="{00000000-0002-0000-02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2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2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27" zoomScale="75" zoomScaleNormal="80" workbookViewId="0">
      <selection activeCell="G54" sqref="G5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257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49</v>
      </c>
      <c r="G31" s="149">
        <f>G82</f>
        <v>2</v>
      </c>
      <c r="H31" s="149">
        <f>SUM(D31,F31)</f>
        <v>49</v>
      </c>
      <c r="I31" s="149">
        <f>SUM(E31,G31)</f>
        <v>2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5</v>
      </c>
      <c r="G51" s="219"/>
      <c r="H51" s="163">
        <f t="shared" si="0"/>
        <v>5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5</v>
      </c>
      <c r="G54" s="219"/>
      <c r="H54" s="163">
        <f t="shared" si="0"/>
        <v>5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</v>
      </c>
      <c r="G82" s="176">
        <f>SUM(G87,G100,G131)</f>
        <v>2</v>
      </c>
      <c r="H82" s="153">
        <f t="shared" si="0"/>
        <v>19</v>
      </c>
      <c r="I82" s="153">
        <f>SUM(E82,G82)</f>
        <v>2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8</v>
      </c>
      <c r="G83" s="180">
        <f>G82</f>
        <v>2</v>
      </c>
      <c r="H83" s="153">
        <f t="shared" si="0"/>
        <v>8</v>
      </c>
      <c r="I83" s="153">
        <f>SUM(E83,G83)</f>
        <v>2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</v>
      </c>
      <c r="G84" s="224"/>
      <c r="H84" s="182">
        <f t="shared" si="0"/>
        <v>5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5</v>
      </c>
      <c r="G86" s="225"/>
      <c r="H86" s="183">
        <f t="shared" si="0"/>
        <v>5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</v>
      </c>
      <c r="G146" s="216"/>
      <c r="H146" s="153">
        <f t="shared" si="2"/>
        <v>9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8</v>
      </c>
      <c r="G147" s="215"/>
      <c r="H147" s="163">
        <f t="shared" si="2"/>
        <v>8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11</v>
      </c>
      <c r="G155" s="219"/>
      <c r="H155" s="153">
        <f t="shared" si="2"/>
        <v>11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8</v>
      </c>
      <c r="G157" s="215"/>
      <c r="H157" s="163">
        <f t="shared" si="2"/>
        <v>8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0000000}">
      <formula1>D31</formula1>
    </dataValidation>
    <dataValidation type="custom" allowBlank="1" showInputMessage="1" showErrorMessage="1" errorTitle="Formula" error="Esta campo no es modificable" sqref="D26" xr:uid="{00000000-0002-0000-0300-000001000000}">
      <formula1>F31</formula1>
    </dataValidation>
    <dataValidation type="custom" allowBlank="1" showInputMessage="1" showErrorMessage="1" errorTitle="Formula" error="Esta campo no es modificable" sqref="H25" xr:uid="{00000000-0002-0000-03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3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3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2" zoomScale="70" zoomScaleNormal="80" zoomScaleSheetLayoutView="70" workbookViewId="0">
      <selection activeCell="F50" sqref="F5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258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54</v>
      </c>
      <c r="G31" s="149">
        <f>G82</f>
        <v>2</v>
      </c>
      <c r="H31" s="149">
        <f>SUM(D31,F31)</f>
        <v>54</v>
      </c>
      <c r="I31" s="149">
        <f>SUM(E31,G31)</f>
        <v>2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10</v>
      </c>
      <c r="G32" s="215"/>
      <c r="H32" s="153">
        <f t="shared" ref="H32:I87" si="0">SUM(D32,F32)</f>
        <v>10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7</v>
      </c>
      <c r="G45" s="217"/>
      <c r="H45" s="158">
        <f t="shared" si="0"/>
        <v>7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7</v>
      </c>
      <c r="G46" s="217"/>
      <c r="H46" s="163">
        <f t="shared" si="0"/>
        <v>7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2</v>
      </c>
      <c r="G47" s="215"/>
      <c r="H47" s="163">
        <f t="shared" si="0"/>
        <v>2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25</v>
      </c>
      <c r="G82" s="176">
        <f>SUM(G87,G100,G131)</f>
        <v>2</v>
      </c>
      <c r="H82" s="153">
        <f t="shared" si="0"/>
        <v>25</v>
      </c>
      <c r="I82" s="153">
        <f>SUM(E82,G82)</f>
        <v>2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</v>
      </c>
      <c r="G83" s="180">
        <f>G82</f>
        <v>2</v>
      </c>
      <c r="H83" s="153">
        <f t="shared" si="0"/>
        <v>12</v>
      </c>
      <c r="I83" s="153">
        <f>SUM(E83,G83)</f>
        <v>2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7</v>
      </c>
      <c r="G137" s="214"/>
      <c r="H137" s="183">
        <f t="shared" si="2"/>
        <v>7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7</v>
      </c>
      <c r="G139" s="214"/>
      <c r="H139" s="183">
        <f t="shared" si="2"/>
        <v>7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12</v>
      </c>
      <c r="G143" s="215"/>
      <c r="H143" s="163">
        <f t="shared" si="2"/>
        <v>12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7</v>
      </c>
      <c r="G146" s="216"/>
      <c r="H146" s="153">
        <f t="shared" si="2"/>
        <v>7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6</v>
      </c>
      <c r="G147" s="215"/>
      <c r="H147" s="163">
        <f t="shared" si="2"/>
        <v>6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10</v>
      </c>
      <c r="G155" s="219"/>
      <c r="H155" s="153">
        <f t="shared" si="2"/>
        <v>10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8</v>
      </c>
      <c r="G157" s="215"/>
      <c r="H157" s="163">
        <f t="shared" si="2"/>
        <v>8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0000000}">
      <formula1>D31</formula1>
    </dataValidation>
    <dataValidation type="custom" allowBlank="1" showInputMessage="1" showErrorMessage="1" errorTitle="Formula" error="Esta campo no es modificable" sqref="D26" xr:uid="{00000000-0002-0000-0400-000001000000}">
      <formula1>F31</formula1>
    </dataValidation>
    <dataValidation type="custom" allowBlank="1" showInputMessage="1" showErrorMessage="1" errorTitle="Formula" error="Esta campo no es modificable" sqref="H25" xr:uid="{00000000-0002-0000-04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4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4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9" zoomScale="75" zoomScaleNormal="80" workbookViewId="0">
      <selection activeCell="G54" sqref="G5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259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47</v>
      </c>
      <c r="G31" s="149">
        <f>G82</f>
        <v>1</v>
      </c>
      <c r="H31" s="149">
        <f>SUM(D31,F31)</f>
        <v>47</v>
      </c>
      <c r="I31" s="149">
        <f>SUM(E31,G31)</f>
        <v>1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12</v>
      </c>
      <c r="G82" s="176">
        <f>SUM(G87,G100,G131)</f>
        <v>1</v>
      </c>
      <c r="H82" s="153">
        <f t="shared" si="0"/>
        <v>12</v>
      </c>
      <c r="I82" s="153">
        <f>SUM(E82,G82)</f>
        <v>1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1</v>
      </c>
      <c r="H83" s="153">
        <f t="shared" si="0"/>
        <v>6</v>
      </c>
      <c r="I83" s="153">
        <f>SUM(E83,G83)</f>
        <v>1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18</v>
      </c>
      <c r="G146" s="216"/>
      <c r="H146" s="153">
        <f t="shared" si="2"/>
        <v>18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15</v>
      </c>
      <c r="G147" s="215"/>
      <c r="H147" s="163">
        <f t="shared" si="2"/>
        <v>15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</v>
      </c>
      <c r="G155" s="219"/>
      <c r="H155" s="153">
        <f t="shared" si="2"/>
        <v>7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4</v>
      </c>
      <c r="G156" s="215"/>
      <c r="H156" s="163">
        <f t="shared" si="2"/>
        <v>4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0000000}">
      <formula1>D31</formula1>
    </dataValidation>
    <dataValidation type="custom" allowBlank="1" showInputMessage="1" showErrorMessage="1" errorTitle="Formula" error="Esta campo no es modificable" sqref="D26" xr:uid="{00000000-0002-0000-0500-000001000000}">
      <formula1>F31</formula1>
    </dataValidation>
    <dataValidation type="custom" allowBlank="1" showInputMessage="1" showErrorMessage="1" errorTitle="Formula" error="Esta campo no es modificable" sqref="H25" xr:uid="{00000000-0002-0000-05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5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5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88" zoomScale="75" zoomScaleNormal="80" workbookViewId="0">
      <selection activeCell="F87" sqref="F8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260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4</v>
      </c>
      <c r="G31" s="149">
        <f>G82</f>
        <v>0</v>
      </c>
      <c r="H31" s="149">
        <f>SUM(D31,F31)</f>
        <v>4</v>
      </c>
      <c r="I31" s="149">
        <f>SUM(E31,G31)</f>
        <v>0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</v>
      </c>
      <c r="G82" s="176">
        <f>SUM(G87,G100,G131)</f>
        <v>0</v>
      </c>
      <c r="H82" s="153">
        <f t="shared" si="0"/>
        <v>2</v>
      </c>
      <c r="I82" s="153">
        <f>SUM(E82,G82)</f>
        <v>0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0</v>
      </c>
      <c r="G143" s="215"/>
      <c r="H143" s="163">
        <f t="shared" si="2"/>
        <v>0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</v>
      </c>
      <c r="G155" s="219"/>
      <c r="H155" s="153">
        <f t="shared" si="2"/>
        <v>1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0000000}">
      <formula1>D31</formula1>
    </dataValidation>
    <dataValidation type="custom" allowBlank="1" showInputMessage="1" showErrorMessage="1" errorTitle="Formula" error="Esta campo no es modificable" sqref="D26" xr:uid="{00000000-0002-0000-0600-000001000000}">
      <formula1>F31</formula1>
    </dataValidation>
    <dataValidation type="custom" allowBlank="1" showInputMessage="1" showErrorMessage="1" errorTitle="Formula" error="Esta campo no es modificable" sqref="H25" xr:uid="{00000000-0002-0000-06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6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6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26" zoomScale="80" zoomScaleNormal="80" zoomScaleSheetLayoutView="80" workbookViewId="0">
      <selection activeCell="F54" sqref="F5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261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709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709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709</v>
      </c>
      <c r="G31" s="149">
        <f>G82</f>
        <v>15</v>
      </c>
      <c r="H31" s="149">
        <f>SUM(D31,F31)</f>
        <v>709</v>
      </c>
      <c r="I31" s="149">
        <f>SUM(E31,G31)</f>
        <v>15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67</v>
      </c>
      <c r="G32" s="215"/>
      <c r="H32" s="153">
        <f t="shared" ref="H32:I87" si="0">SUM(D32,F32)</f>
        <v>67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20</v>
      </c>
      <c r="G33" s="215"/>
      <c r="H33" s="158">
        <f t="shared" si="0"/>
        <v>20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17</v>
      </c>
      <c r="G34" s="154"/>
      <c r="H34" s="163">
        <f t="shared" si="0"/>
        <v>17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15</v>
      </c>
      <c r="G35" s="215"/>
      <c r="H35" s="163">
        <f t="shared" si="0"/>
        <v>15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2</v>
      </c>
      <c r="G36" s="215"/>
      <c r="H36" s="163">
        <f t="shared" si="0"/>
        <v>2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47</v>
      </c>
      <c r="G45" s="217"/>
      <c r="H45" s="158">
        <f t="shared" si="0"/>
        <v>47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41</v>
      </c>
      <c r="G46" s="217"/>
      <c r="H46" s="163">
        <f t="shared" si="0"/>
        <v>41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41</v>
      </c>
      <c r="G49" s="215"/>
      <c r="H49" s="163">
        <f t="shared" si="0"/>
        <v>41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6</v>
      </c>
      <c r="G51" s="219"/>
      <c r="H51" s="163">
        <f t="shared" si="0"/>
        <v>6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6</v>
      </c>
      <c r="G54" s="219"/>
      <c r="H54" s="163">
        <f t="shared" si="0"/>
        <v>6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17</v>
      </c>
      <c r="G74" s="219"/>
      <c r="H74" s="153">
        <f t="shared" si="0"/>
        <v>17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7</v>
      </c>
      <c r="G75" s="215"/>
      <c r="H75" s="163">
        <f t="shared" si="0"/>
        <v>7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9</v>
      </c>
      <c r="G78" s="215"/>
      <c r="H78" s="163">
        <f t="shared" si="0"/>
        <v>9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333</v>
      </c>
      <c r="G82" s="176">
        <f>SUM(G87,G100,G131)</f>
        <v>15</v>
      </c>
      <c r="H82" s="153">
        <f t="shared" si="0"/>
        <v>333</v>
      </c>
      <c r="I82" s="153">
        <f>SUM(E82,G82)</f>
        <v>15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170</v>
      </c>
      <c r="G83" s="180">
        <f>G82</f>
        <v>15</v>
      </c>
      <c r="H83" s="153">
        <f t="shared" si="0"/>
        <v>170</v>
      </c>
      <c r="I83" s="153">
        <f>SUM(E83,G83)</f>
        <v>15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37</v>
      </c>
      <c r="G84" s="224"/>
      <c r="H84" s="182">
        <f t="shared" si="0"/>
        <v>37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36</v>
      </c>
      <c r="G86" s="225"/>
      <c r="H86" s="183">
        <f t="shared" si="0"/>
        <v>36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15</v>
      </c>
      <c r="G87" s="184">
        <f>SUM(G88,G91,G94)</f>
        <v>15</v>
      </c>
      <c r="H87" s="158">
        <f t="shared" si="0"/>
        <v>15</v>
      </c>
      <c r="I87" s="170">
        <f t="shared" si="0"/>
        <v>15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8</v>
      </c>
      <c r="G88" s="185">
        <f>SUM(G89,G90)</f>
        <v>8</v>
      </c>
      <c r="H88" s="186">
        <f t="shared" ref="H88:I119" si="1">SUM(D88,F88)</f>
        <v>8</v>
      </c>
      <c r="I88" s="186">
        <f t="shared" si="1"/>
        <v>8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8</v>
      </c>
      <c r="G90" s="178">
        <v>8</v>
      </c>
      <c r="H90" s="207">
        <f t="shared" si="1"/>
        <v>8</v>
      </c>
      <c r="I90" s="207">
        <f t="shared" si="1"/>
        <v>8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7</v>
      </c>
      <c r="G91" s="185">
        <f>SUM(G92,G93)</f>
        <v>7</v>
      </c>
      <c r="H91" s="186">
        <f t="shared" si="1"/>
        <v>7</v>
      </c>
      <c r="I91" s="186">
        <f t="shared" si="1"/>
        <v>7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7</v>
      </c>
      <c r="G93" s="178">
        <v>7</v>
      </c>
      <c r="H93" s="207">
        <f t="shared" si="1"/>
        <v>7</v>
      </c>
      <c r="I93" s="207">
        <f t="shared" si="1"/>
        <v>7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6</v>
      </c>
      <c r="G103" s="214"/>
      <c r="H103" s="183">
        <f t="shared" si="1"/>
        <v>6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5</v>
      </c>
      <c r="G105" s="214"/>
      <c r="H105" s="183">
        <f t="shared" si="1"/>
        <v>5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51</v>
      </c>
      <c r="G121" s="214"/>
      <c r="H121" s="183">
        <f t="shared" si="2"/>
        <v>51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5</v>
      </c>
      <c r="G122" s="214"/>
      <c r="H122" s="183">
        <f t="shared" si="2"/>
        <v>5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46</v>
      </c>
      <c r="G123" s="214"/>
      <c r="H123" s="183">
        <f t="shared" si="2"/>
        <v>46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61</v>
      </c>
      <c r="G137" s="214"/>
      <c r="H137" s="183">
        <f t="shared" si="2"/>
        <v>61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61</v>
      </c>
      <c r="G139" s="214"/>
      <c r="H139" s="183">
        <f t="shared" si="2"/>
        <v>61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26</v>
      </c>
      <c r="G140" s="215"/>
      <c r="H140" s="163">
        <f t="shared" si="2"/>
        <v>26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18</v>
      </c>
      <c r="G141" s="215"/>
      <c r="H141" s="163">
        <f t="shared" si="2"/>
        <v>18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4</v>
      </c>
      <c r="G142" s="215"/>
      <c r="H142" s="163">
        <f t="shared" si="2"/>
        <v>4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99</v>
      </c>
      <c r="G143" s="215"/>
      <c r="H143" s="163">
        <f t="shared" si="2"/>
        <v>99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10</v>
      </c>
      <c r="G144" s="215"/>
      <c r="H144" s="163">
        <f t="shared" si="2"/>
        <v>10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6</v>
      </c>
      <c r="G145" s="215"/>
      <c r="H145" s="163">
        <f t="shared" si="2"/>
        <v>6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77</v>
      </c>
      <c r="G146" s="216"/>
      <c r="H146" s="153">
        <f t="shared" si="2"/>
        <v>77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74</v>
      </c>
      <c r="G147" s="215"/>
      <c r="H147" s="163">
        <f t="shared" si="2"/>
        <v>74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206</v>
      </c>
      <c r="G155" s="219"/>
      <c r="H155" s="153">
        <f t="shared" si="2"/>
        <v>206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84</v>
      </c>
      <c r="G156" s="215"/>
      <c r="H156" s="163">
        <f t="shared" si="2"/>
        <v>84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84</v>
      </c>
      <c r="G157" s="215"/>
      <c r="H157" s="163">
        <f t="shared" si="2"/>
        <v>84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6</v>
      </c>
      <c r="G158" s="215"/>
      <c r="H158" s="163">
        <f t="shared" si="2"/>
        <v>6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6</v>
      </c>
      <c r="G161" s="215"/>
      <c r="H161" s="163">
        <f t="shared" si="2"/>
        <v>6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4</v>
      </c>
      <c r="G163" s="215"/>
      <c r="H163" s="163">
        <f t="shared" si="2"/>
        <v>4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21</v>
      </c>
      <c r="G165" s="215"/>
      <c r="H165" s="163">
        <f t="shared" si="2"/>
        <v>21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0000000}">
      <formula1>D31</formula1>
    </dataValidation>
    <dataValidation type="custom" allowBlank="1" showInputMessage="1" showErrorMessage="1" errorTitle="Formula" error="Esta campo no es modificable" sqref="D26" xr:uid="{00000000-0002-0000-0700-000001000000}">
      <formula1>F31</formula1>
    </dataValidation>
    <dataValidation type="custom" allowBlank="1" showInputMessage="1" showErrorMessage="1" errorTitle="Formula" error="Esta campo no es modificable" sqref="H25" xr:uid="{00000000-0002-0000-07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7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7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0" zoomScale="75" zoomScaleNormal="80" workbookViewId="0">
      <selection activeCell="G54" sqref="G5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6" t="s">
        <v>0</v>
      </c>
      <c r="B2" s="286"/>
      <c r="C2" s="286"/>
      <c r="D2" s="286"/>
      <c r="E2" s="286"/>
      <c r="F2" s="286"/>
      <c r="G2" s="112"/>
      <c r="H2" s="112"/>
      <c r="I2" s="113"/>
      <c r="J2" s="114"/>
    </row>
    <row r="3" spans="1:10" ht="15.75" customHeight="1" x14ac:dyDescent="0.25">
      <c r="A3" s="287" t="s">
        <v>240</v>
      </c>
      <c r="B3" s="287"/>
      <c r="C3" s="287"/>
      <c r="D3" s="287"/>
      <c r="E3" s="287"/>
      <c r="F3" s="287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9" t="s">
        <v>4</v>
      </c>
      <c r="E5" s="299"/>
      <c r="F5" s="29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300" t="s">
        <v>262</v>
      </c>
      <c r="E6" s="301"/>
      <c r="F6" s="30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8" t="str">
        <f>edo_Colima!E6</f>
        <v>Fiscalia del Estado de Colima</v>
      </c>
      <c r="E7" s="298"/>
      <c r="F7" s="29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8" t="str">
        <f>edo_Colima!E7</f>
        <v>Reporte de cierre del mes inmediato anterior</v>
      </c>
      <c r="E8" s="298"/>
      <c r="F8" s="29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44565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2021</v>
      </c>
      <c r="E11" s="294" t="s">
        <v>11</v>
      </c>
      <c r="F11" s="284"/>
      <c r="G11" s="284"/>
      <c r="H11" s="284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Diciembre</v>
      </c>
      <c r="E12" s="294"/>
      <c r="F12" s="284"/>
      <c r="G12" s="284"/>
      <c r="H12" s="284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66" t="s">
        <v>251</v>
      </c>
      <c r="E28" s="267"/>
      <c r="F28" s="266" t="s">
        <v>252</v>
      </c>
      <c r="G28" s="267"/>
      <c r="H28" s="297" t="s">
        <v>253</v>
      </c>
      <c r="I28" s="267"/>
      <c r="J28" s="114"/>
    </row>
    <row r="29" spans="1:34" x14ac:dyDescent="0.25">
      <c r="A29" s="268" t="s">
        <v>45</v>
      </c>
      <c r="B29" s="280" t="s">
        <v>52</v>
      </c>
      <c r="C29" s="280" t="s">
        <v>53</v>
      </c>
      <c r="D29" s="280" t="s">
        <v>254</v>
      </c>
      <c r="E29" s="280" t="s">
        <v>49</v>
      </c>
      <c r="F29" s="280" t="s">
        <v>255</v>
      </c>
      <c r="G29" s="280" t="s">
        <v>49</v>
      </c>
      <c r="H29" s="280" t="s">
        <v>256</v>
      </c>
      <c r="I29" s="280" t="s">
        <v>49</v>
      </c>
      <c r="J29" s="114"/>
    </row>
    <row r="30" spans="1:34" ht="54" customHeight="1" x14ac:dyDescent="0.25">
      <c r="A30" s="270"/>
      <c r="B30" s="250"/>
      <c r="C30" s="250"/>
      <c r="D30" s="250"/>
      <c r="E30" s="250"/>
      <c r="F30" s="250"/>
      <c r="G30" s="250"/>
      <c r="H30" s="250"/>
      <c r="I30" s="250"/>
      <c r="J30" s="114"/>
    </row>
    <row r="31" spans="1:34" ht="15.75" customHeight="1" x14ac:dyDescent="0.25">
      <c r="A31" s="290" t="s">
        <v>33</v>
      </c>
      <c r="B31" s="291"/>
      <c r="C31" s="292"/>
      <c r="D31" s="148">
        <f>SUM(D32,D64,D74,D82,D146,D151,D155)</f>
        <v>0</v>
      </c>
      <c r="E31" s="149">
        <f>E82</f>
        <v>0</v>
      </c>
      <c r="F31" s="148">
        <f>SUM(F32,F64,F74,F82,F146,F151,F155)</f>
        <v>28</v>
      </c>
      <c r="G31" s="149">
        <f>G82</f>
        <v>0</v>
      </c>
      <c r="H31" s="149">
        <f>SUM(D31,F31)</f>
        <v>28</v>
      </c>
      <c r="I31" s="149">
        <f>SUM(E31,G31)</f>
        <v>0</v>
      </c>
      <c r="J31" s="114"/>
    </row>
    <row r="32" spans="1:34" ht="25.5" customHeight="1" x14ac:dyDescent="0.25">
      <c r="A32" s="249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</v>
      </c>
      <c r="G32" s="215"/>
      <c r="H32" s="153">
        <f t="shared" ref="H32:I87" si="0">SUM(D32,F32)</f>
        <v>4</v>
      </c>
      <c r="I32" s="154"/>
      <c r="J32" s="114"/>
    </row>
    <row r="33" spans="1:10" x14ac:dyDescent="0.25">
      <c r="A33" s="249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9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9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9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9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9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9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9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9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9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9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9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9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</v>
      </c>
      <c r="G45" s="217"/>
      <c r="H45" s="158">
        <f t="shared" si="0"/>
        <v>4</v>
      </c>
      <c r="I45" s="219"/>
      <c r="J45" s="114"/>
    </row>
    <row r="46" spans="1:10" x14ac:dyDescent="0.25">
      <c r="A46" s="249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9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9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9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9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9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49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9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9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49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9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9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9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9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9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9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9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9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9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9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9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9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9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9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9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9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9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9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9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9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9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9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9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9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9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9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16</v>
      </c>
      <c r="G82" s="176">
        <f>SUM(G87,G100,G131)</f>
        <v>0</v>
      </c>
      <c r="H82" s="153">
        <f t="shared" si="0"/>
        <v>16</v>
      </c>
      <c r="I82" s="153">
        <f>SUM(E82,G82)</f>
        <v>0</v>
      </c>
      <c r="J82" s="114"/>
    </row>
    <row r="83" spans="1:10" ht="25.5" customHeight="1" x14ac:dyDescent="0.25">
      <c r="A83" s="25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0</v>
      </c>
      <c r="H83" s="153">
        <f t="shared" si="0"/>
        <v>5</v>
      </c>
      <c r="I83" s="153">
        <f>SUM(E83,G83)</f>
        <v>0</v>
      </c>
      <c r="J83" s="114"/>
    </row>
    <row r="84" spans="1:10" x14ac:dyDescent="0.25">
      <c r="A84" s="25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5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5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55"/>
      <c r="B140" s="155">
        <v>4.2</v>
      </c>
      <c r="C140" s="177" t="s">
        <v>211</v>
      </c>
      <c r="D140" s="165">
        <v>0</v>
      </c>
      <c r="E140" s="215"/>
      <c r="F140" s="165">
        <v>3</v>
      </c>
      <c r="G140" s="215"/>
      <c r="H140" s="163">
        <f t="shared" si="2"/>
        <v>3</v>
      </c>
      <c r="I140" s="217"/>
      <c r="J140" s="114"/>
    </row>
    <row r="141" spans="1:10" x14ac:dyDescent="0.25">
      <c r="A141" s="25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5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55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9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49"/>
      <c r="B147" s="155">
        <v>5.0999999999999996</v>
      </c>
      <c r="C147" s="177" t="s">
        <v>219</v>
      </c>
      <c r="D147" s="165">
        <v>0</v>
      </c>
      <c r="E147" s="215"/>
      <c r="F147" s="165">
        <v>2</v>
      </c>
      <c r="G147" s="215"/>
      <c r="H147" s="163">
        <f t="shared" si="2"/>
        <v>2</v>
      </c>
      <c r="I147" s="217"/>
      <c r="J147" s="114"/>
    </row>
    <row r="148" spans="1:10" ht="38.25" customHeight="1" x14ac:dyDescent="0.25">
      <c r="A148" s="249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9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9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9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9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9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9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9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</v>
      </c>
      <c r="G155" s="219"/>
      <c r="H155" s="153">
        <f t="shared" si="2"/>
        <v>4</v>
      </c>
      <c r="I155" s="218"/>
      <c r="J155" s="114"/>
    </row>
    <row r="156" spans="1:10" x14ac:dyDescent="0.25">
      <c r="A156" s="249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9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49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9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9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9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9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9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9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9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0000000}">
      <formula1>D31</formula1>
    </dataValidation>
    <dataValidation type="custom" allowBlank="1" showInputMessage="1" showErrorMessage="1" errorTitle="Formula" error="Esta campo no es modificable" sqref="D26" xr:uid="{00000000-0002-0000-0800-000001000000}">
      <formula1>F31</formula1>
    </dataValidation>
    <dataValidation type="custom" allowBlank="1" showInputMessage="1" showErrorMessage="1" errorTitle="Formula" error="Esta campo no es modificable" sqref="H25" xr:uid="{00000000-0002-0000-0800-000002000000}">
      <formula1>SUM(D24,D26)</formula1>
    </dataValidation>
    <dataValidation allowBlank="1" showInputMessage="1" showErrorMessage="1" errorTitle="Solo Numeros" error="Este campo solo acepta números" sqref="D89:G90 D92:G93 D95:G96" xr:uid="{00000000-0002-0000-0800-000003000000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0000000-0002-0000-0800-00000400000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2022-01-04T19:34:57Z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